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22063 APGA Furnace SNOPR 2016-09-02\Spreadsheets\"/>
    </mc:Choice>
  </mc:AlternateContent>
  <bookViews>
    <workbookView xWindow="0" yWindow="0" windowWidth="27180" windowHeight="9600" tabRatio="597" firstSheet="43" activeTab="44"/>
  </bookViews>
  <sheets>
    <sheet name="Decision Making Parametrics" sheetId="37" r:id="rId1"/>
    <sheet name="Input Parametrics" sheetId="36" r:id="rId2"/>
    <sheet name="Parametric Matrix" sheetId="35" r:id="rId3"/>
    <sheet name="Report Tables" sheetId="46" r:id="rId4"/>
    <sheet name="selected scenarios" sheetId="34" r:id="rId5"/>
    <sheet name="0 vs Int 14" sheetId="45" r:id="rId6"/>
    <sheet name="0.55 vs Int 14.55" sheetId="73" r:id="rId7"/>
    <sheet name="0 vs Int 13" sheetId="75" r:id="rId8"/>
    <sheet name="0.55 vs Int-13.55" sheetId="74" r:id="rId9"/>
    <sheet name="90 % summary" sheetId="31" r:id="rId10"/>
    <sheet name="92 % summary" sheetId="30" r:id="rId11"/>
    <sheet name="95 % summary" sheetId="32" r:id="rId12"/>
    <sheet name="98 % summary" sheetId="33" r:id="rId13"/>
    <sheet name="Scenario 0" sheetId="1" r:id="rId14"/>
    <sheet name="Scenario 0.55" sheetId="69" r:id="rId15"/>
    <sheet name="Scenario Int-11" sheetId="47" r:id="rId16"/>
    <sheet name="Scenario Int-11.55" sheetId="70" r:id="rId17"/>
    <sheet name="Scenario Int-12" sheetId="48" r:id="rId18"/>
    <sheet name="Scenario Int-12.55" sheetId="72" r:id="rId19"/>
    <sheet name="Scenario Int-13" sheetId="49" r:id="rId20"/>
    <sheet name="Scenario Int-13.55" sheetId="71" r:id="rId21"/>
    <sheet name="Scenario Int-14" sheetId="50" r:id="rId22"/>
    <sheet name="Scenario Int-14.55" sheetId="65" r:id="rId23"/>
    <sheet name="Scenario 2" sheetId="51" r:id="rId24"/>
    <sheet name="Scenario 7" sheetId="52" r:id="rId25"/>
    <sheet name="Scenario 24" sheetId="53" r:id="rId26"/>
    <sheet name="Scenario 28" sheetId="54" r:id="rId27"/>
    <sheet name="Scenario 29" sheetId="55" r:id="rId28"/>
    <sheet name="Scenario 30" sheetId="56" r:id="rId29"/>
    <sheet name="Scenario 31" sheetId="57" r:id="rId30"/>
    <sheet name="Scenario 32" sheetId="58" r:id="rId31"/>
    <sheet name="Scenario 33" sheetId="59" r:id="rId32"/>
    <sheet name="Scenario 36" sheetId="60" r:id="rId33"/>
    <sheet name="Scenario F1" sheetId="61" r:id="rId34"/>
    <sheet name="Scenario I2, I6" sheetId="62" r:id="rId35"/>
    <sheet name="Scenario I2, I6, I13" sheetId="63" r:id="rId36"/>
    <sheet name="Scenario I17" sheetId="64" r:id="rId37"/>
    <sheet name="Scenario 39" sheetId="78" r:id="rId38"/>
    <sheet name="Scenario 39.55" sheetId="79" r:id="rId39"/>
    <sheet name="Scenario Int-19" sheetId="80" r:id="rId40"/>
    <sheet name="Scenario Int-20" sheetId="81" r:id="rId41"/>
    <sheet name="Scenario Int-19.55" sheetId="82" r:id="rId42"/>
    <sheet name="Scenario Int-20.55" sheetId="83" r:id="rId43"/>
    <sheet name="Scenario MHGF 0" sheetId="84" r:id="rId44"/>
    <sheet name="Scenario MHGF 1" sheetId="85" r:id="rId45"/>
    <sheet name="Scenario MHGF 2" sheetId="86" r:id="rId4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0" i="86" l="1"/>
  <c r="O70" i="86"/>
  <c r="F70" i="86"/>
  <c r="X69" i="86"/>
  <c r="O69" i="86"/>
  <c r="F69" i="86"/>
  <c r="X68" i="86"/>
  <c r="O68" i="86"/>
  <c r="F68" i="86"/>
  <c r="C67" i="86"/>
  <c r="N65" i="86"/>
  <c r="B65" i="86"/>
  <c r="F64" i="86"/>
  <c r="X62" i="86"/>
  <c r="O62" i="86"/>
  <c r="F62" i="86"/>
  <c r="X55" i="86"/>
  <c r="U55" i="86"/>
  <c r="U70" i="86" s="1"/>
  <c r="T55" i="86"/>
  <c r="T70" i="86" s="1"/>
  <c r="L55" i="86"/>
  <c r="L70" i="86" s="1"/>
  <c r="K55" i="86"/>
  <c r="K70" i="86" s="1"/>
  <c r="F55" i="86"/>
  <c r="C55" i="86"/>
  <c r="C70" i="86" s="1"/>
  <c r="B55" i="86"/>
  <c r="B70" i="86" s="1"/>
  <c r="X54" i="86"/>
  <c r="U54" i="86"/>
  <c r="U69" i="86" s="1"/>
  <c r="T54" i="86"/>
  <c r="T69" i="86" s="1"/>
  <c r="O54" i="86"/>
  <c r="L54" i="86"/>
  <c r="L69" i="86" s="1"/>
  <c r="K54" i="86"/>
  <c r="K69" i="86" s="1"/>
  <c r="F54" i="86"/>
  <c r="C54" i="86"/>
  <c r="C69" i="86" s="1"/>
  <c r="B54" i="86"/>
  <c r="B69" i="86" s="1"/>
  <c r="U53" i="86"/>
  <c r="U68" i="86" s="1"/>
  <c r="T53" i="86"/>
  <c r="T68" i="86" s="1"/>
  <c r="O53" i="86"/>
  <c r="L53" i="86"/>
  <c r="L68" i="86" s="1"/>
  <c r="K53" i="86"/>
  <c r="K68" i="86" s="1"/>
  <c r="F53" i="86"/>
  <c r="C53" i="86"/>
  <c r="C68" i="86" s="1"/>
  <c r="B53" i="86"/>
  <c r="B68" i="86" s="1"/>
  <c r="U52" i="86"/>
  <c r="U67" i="86" s="1"/>
  <c r="T52" i="86"/>
  <c r="T67" i="86" s="1"/>
  <c r="L52" i="86"/>
  <c r="L67" i="86" s="1"/>
  <c r="K52" i="86"/>
  <c r="K67" i="86" s="1"/>
  <c r="C52" i="86"/>
  <c r="B52" i="86"/>
  <c r="B67" i="86" s="1"/>
  <c r="T51" i="86"/>
  <c r="T66" i="86" s="1"/>
  <c r="K51" i="86"/>
  <c r="K66" i="86" s="1"/>
  <c r="B51" i="86"/>
  <c r="B66" i="86" s="1"/>
  <c r="Y50" i="86"/>
  <c r="Y65" i="86" s="1"/>
  <c r="X50" i="86"/>
  <c r="X65" i="86" s="1"/>
  <c r="W50" i="86"/>
  <c r="W65" i="86" s="1"/>
  <c r="V50" i="86"/>
  <c r="V65" i="86" s="1"/>
  <c r="U50" i="86"/>
  <c r="U65" i="86" s="1"/>
  <c r="T50" i="86"/>
  <c r="T65" i="86" s="1"/>
  <c r="P50" i="86"/>
  <c r="P65" i="86" s="1"/>
  <c r="O50" i="86"/>
  <c r="O65" i="86" s="1"/>
  <c r="N50" i="86"/>
  <c r="M50" i="86"/>
  <c r="M65" i="86" s="1"/>
  <c r="L50" i="86"/>
  <c r="L65" i="86" s="1"/>
  <c r="K50" i="86"/>
  <c r="K65" i="86" s="1"/>
  <c r="G50" i="86"/>
  <c r="G65" i="86" s="1"/>
  <c r="F50" i="86"/>
  <c r="F65" i="86" s="1"/>
  <c r="E50" i="86"/>
  <c r="E65" i="86" s="1"/>
  <c r="D50" i="86"/>
  <c r="D65" i="86" s="1"/>
  <c r="C50" i="86"/>
  <c r="C65" i="86" s="1"/>
  <c r="B50" i="86"/>
  <c r="Y49" i="86"/>
  <c r="Y64" i="86" s="1"/>
  <c r="X49" i="86"/>
  <c r="X64" i="86" s="1"/>
  <c r="W49" i="86"/>
  <c r="W64" i="86" s="1"/>
  <c r="V49" i="86"/>
  <c r="V64" i="86" s="1"/>
  <c r="P49" i="86"/>
  <c r="P64" i="86" s="1"/>
  <c r="O49" i="86"/>
  <c r="O64" i="86" s="1"/>
  <c r="N49" i="86"/>
  <c r="N64" i="86" s="1"/>
  <c r="M49" i="86"/>
  <c r="M64" i="86" s="1"/>
  <c r="G49" i="86"/>
  <c r="G64" i="86" s="1"/>
  <c r="F49" i="86"/>
  <c r="E49" i="86"/>
  <c r="E64" i="86" s="1"/>
  <c r="D49" i="86"/>
  <c r="D64" i="86" s="1"/>
  <c r="X47" i="86"/>
  <c r="O47" i="86"/>
  <c r="F47" i="86"/>
  <c r="X40" i="86"/>
  <c r="O40" i="86"/>
  <c r="X39" i="86"/>
  <c r="O39" i="86"/>
  <c r="X32" i="86"/>
  <c r="O32" i="86"/>
  <c r="F32" i="86"/>
  <c r="X25" i="86"/>
  <c r="O25" i="86"/>
  <c r="X24" i="86"/>
  <c r="O24" i="86"/>
  <c r="X23" i="86"/>
  <c r="O23" i="86"/>
  <c r="X17" i="86"/>
  <c r="O17" i="86"/>
  <c r="F17" i="86"/>
  <c r="BH10" i="86"/>
  <c r="AY10" i="86"/>
  <c r="X10" i="86"/>
  <c r="AY9" i="86"/>
  <c r="X9" i="86"/>
  <c r="AY8" i="86"/>
  <c r="X8" i="86"/>
  <c r="BH2" i="86"/>
  <c r="AY2" i="86"/>
  <c r="X2" i="86"/>
  <c r="O2" i="86"/>
  <c r="X53" i="86" l="1"/>
  <c r="O55" i="86"/>
  <c r="BH8" i="86"/>
  <c r="BH9" i="86"/>
  <c r="X38" i="86"/>
  <c r="O8" i="86"/>
  <c r="O9" i="86"/>
  <c r="O10" i="86"/>
  <c r="O38" i="86"/>
  <c r="X70" i="85" l="1"/>
  <c r="O70" i="85"/>
  <c r="F70" i="85"/>
  <c r="X69" i="85"/>
  <c r="O69" i="85"/>
  <c r="L69" i="85"/>
  <c r="F69" i="85"/>
  <c r="X68" i="85"/>
  <c r="O68" i="85"/>
  <c r="K68" i="85"/>
  <c r="T66" i="85"/>
  <c r="X65" i="85"/>
  <c r="F65" i="85"/>
  <c r="B65" i="85"/>
  <c r="D64" i="85"/>
  <c r="X62" i="85"/>
  <c r="O62" i="85"/>
  <c r="F62" i="85"/>
  <c r="X55" i="85"/>
  <c r="U55" i="85"/>
  <c r="U70" i="85" s="1"/>
  <c r="T55" i="85"/>
  <c r="T70" i="85" s="1"/>
  <c r="L55" i="85"/>
  <c r="L70" i="85" s="1"/>
  <c r="K55" i="85"/>
  <c r="K70" i="85" s="1"/>
  <c r="F55" i="85"/>
  <c r="C55" i="85"/>
  <c r="C70" i="85" s="1"/>
  <c r="B55" i="85"/>
  <c r="B70" i="85" s="1"/>
  <c r="U54" i="85"/>
  <c r="U69" i="85" s="1"/>
  <c r="T54" i="85"/>
  <c r="T69" i="85" s="1"/>
  <c r="O54" i="85"/>
  <c r="L54" i="85"/>
  <c r="K54" i="85"/>
  <c r="K69" i="85" s="1"/>
  <c r="F54" i="85"/>
  <c r="C54" i="85"/>
  <c r="C69" i="85" s="1"/>
  <c r="B54" i="85"/>
  <c r="B69" i="85" s="1"/>
  <c r="U53" i="85"/>
  <c r="U68" i="85" s="1"/>
  <c r="T53" i="85"/>
  <c r="T68" i="85" s="1"/>
  <c r="O53" i="85"/>
  <c r="L53" i="85"/>
  <c r="L68" i="85" s="1"/>
  <c r="K53" i="85"/>
  <c r="F53" i="85"/>
  <c r="C53" i="85"/>
  <c r="C68" i="85" s="1"/>
  <c r="B53" i="85"/>
  <c r="B68" i="85" s="1"/>
  <c r="U52" i="85"/>
  <c r="U67" i="85" s="1"/>
  <c r="T52" i="85"/>
  <c r="T67" i="85" s="1"/>
  <c r="L52" i="85"/>
  <c r="L67" i="85" s="1"/>
  <c r="K52" i="85"/>
  <c r="K67" i="85" s="1"/>
  <c r="C52" i="85"/>
  <c r="C67" i="85" s="1"/>
  <c r="B52" i="85"/>
  <c r="B67" i="85" s="1"/>
  <c r="T51" i="85"/>
  <c r="K51" i="85"/>
  <c r="K66" i="85" s="1"/>
  <c r="B51" i="85"/>
  <c r="B66" i="85" s="1"/>
  <c r="Y50" i="85"/>
  <c r="Y65" i="85" s="1"/>
  <c r="X50" i="85"/>
  <c r="W50" i="85"/>
  <c r="W65" i="85" s="1"/>
  <c r="V50" i="85"/>
  <c r="V65" i="85" s="1"/>
  <c r="U50" i="85"/>
  <c r="U65" i="85" s="1"/>
  <c r="T50" i="85"/>
  <c r="T65" i="85" s="1"/>
  <c r="P50" i="85"/>
  <c r="P65" i="85" s="1"/>
  <c r="O50" i="85"/>
  <c r="O65" i="85" s="1"/>
  <c r="N50" i="85"/>
  <c r="N65" i="85" s="1"/>
  <c r="M50" i="85"/>
  <c r="M65" i="85" s="1"/>
  <c r="L50" i="85"/>
  <c r="L65" i="85" s="1"/>
  <c r="K50" i="85"/>
  <c r="K65" i="85" s="1"/>
  <c r="G50" i="85"/>
  <c r="G65" i="85" s="1"/>
  <c r="F50" i="85"/>
  <c r="E50" i="85"/>
  <c r="E65" i="85" s="1"/>
  <c r="D50" i="85"/>
  <c r="D65" i="85" s="1"/>
  <c r="C50" i="85"/>
  <c r="C65" i="85" s="1"/>
  <c r="B50" i="85"/>
  <c r="Y49" i="85"/>
  <c r="Y64" i="85" s="1"/>
  <c r="X49" i="85"/>
  <c r="X64" i="85" s="1"/>
  <c r="W49" i="85"/>
  <c r="W64" i="85" s="1"/>
  <c r="V49" i="85"/>
  <c r="V64" i="85" s="1"/>
  <c r="P49" i="85"/>
  <c r="P64" i="85" s="1"/>
  <c r="O49" i="85"/>
  <c r="O64" i="85" s="1"/>
  <c r="N49" i="85"/>
  <c r="N64" i="85" s="1"/>
  <c r="M49" i="85"/>
  <c r="M64" i="85" s="1"/>
  <c r="G49" i="85"/>
  <c r="G64" i="85" s="1"/>
  <c r="F49" i="85"/>
  <c r="F64" i="85" s="1"/>
  <c r="E49" i="85"/>
  <c r="E64" i="85" s="1"/>
  <c r="D49" i="85"/>
  <c r="X47" i="85"/>
  <c r="O47" i="85"/>
  <c r="F47" i="85"/>
  <c r="X40" i="85"/>
  <c r="O40" i="85"/>
  <c r="X39" i="85"/>
  <c r="O39" i="85"/>
  <c r="X38" i="85"/>
  <c r="O38" i="85"/>
  <c r="X32" i="85"/>
  <c r="O32" i="85"/>
  <c r="F32" i="85"/>
  <c r="X25" i="85"/>
  <c r="O25" i="85"/>
  <c r="X24" i="85"/>
  <c r="O24" i="85"/>
  <c r="X23" i="85"/>
  <c r="X17" i="85"/>
  <c r="O17" i="85"/>
  <c r="F17" i="85"/>
  <c r="BH10" i="85"/>
  <c r="AY10" i="85"/>
  <c r="O10" i="85"/>
  <c r="BH9" i="85"/>
  <c r="X9" i="85"/>
  <c r="O9" i="85"/>
  <c r="BH8" i="85"/>
  <c r="AY8" i="85"/>
  <c r="X8" i="85"/>
  <c r="O8" i="85"/>
  <c r="BH2" i="85"/>
  <c r="AY2" i="85"/>
  <c r="X2" i="85"/>
  <c r="O2" i="85"/>
  <c r="AY9" i="85" l="1"/>
  <c r="F68" i="85"/>
  <c r="X54" i="85"/>
  <c r="X10" i="85"/>
  <c r="O23" i="85"/>
  <c r="X53" i="85"/>
  <c r="O55" i="85"/>
  <c r="X68" i="84" l="1"/>
  <c r="F68" i="84"/>
  <c r="M65" i="84"/>
  <c r="X62" i="84"/>
  <c r="O62" i="84"/>
  <c r="F62" i="84"/>
  <c r="U55" i="84"/>
  <c r="U70" i="84" s="1"/>
  <c r="T55" i="84"/>
  <c r="T70" i="84" s="1"/>
  <c r="O55" i="84"/>
  <c r="L55" i="84"/>
  <c r="L70" i="84" s="1"/>
  <c r="K55" i="84"/>
  <c r="K70" i="84" s="1"/>
  <c r="F55" i="84"/>
  <c r="C55" i="84"/>
  <c r="C70" i="84" s="1"/>
  <c r="B55" i="84"/>
  <c r="B70" i="84" s="1"/>
  <c r="U54" i="84"/>
  <c r="U69" i="84" s="1"/>
  <c r="T54" i="84"/>
  <c r="T69" i="84" s="1"/>
  <c r="L54" i="84"/>
  <c r="L69" i="84" s="1"/>
  <c r="K54" i="84"/>
  <c r="K69" i="84" s="1"/>
  <c r="C54" i="84"/>
  <c r="C69" i="84" s="1"/>
  <c r="B54" i="84"/>
  <c r="B69" i="84" s="1"/>
  <c r="X53" i="84"/>
  <c r="U53" i="84"/>
  <c r="U68" i="84" s="1"/>
  <c r="T53" i="84"/>
  <c r="T68" i="84" s="1"/>
  <c r="L53" i="84"/>
  <c r="L68" i="84" s="1"/>
  <c r="K53" i="84"/>
  <c r="K68" i="84" s="1"/>
  <c r="C53" i="84"/>
  <c r="C68" i="84" s="1"/>
  <c r="B53" i="84"/>
  <c r="B68" i="84" s="1"/>
  <c r="U52" i="84"/>
  <c r="U67" i="84" s="1"/>
  <c r="T52" i="84"/>
  <c r="T67" i="84" s="1"/>
  <c r="L52" i="84"/>
  <c r="L67" i="84" s="1"/>
  <c r="K52" i="84"/>
  <c r="K67" i="84" s="1"/>
  <c r="C52" i="84"/>
  <c r="C67" i="84" s="1"/>
  <c r="B52" i="84"/>
  <c r="B67" i="84" s="1"/>
  <c r="T51" i="84"/>
  <c r="T66" i="84" s="1"/>
  <c r="K51" i="84"/>
  <c r="K66" i="84" s="1"/>
  <c r="B51" i="84"/>
  <c r="B66" i="84" s="1"/>
  <c r="Y50" i="84"/>
  <c r="Y65" i="84" s="1"/>
  <c r="X50" i="84"/>
  <c r="X65" i="84" s="1"/>
  <c r="W50" i="84"/>
  <c r="W65" i="84" s="1"/>
  <c r="V50" i="84"/>
  <c r="V65" i="84" s="1"/>
  <c r="U50" i="84"/>
  <c r="U65" i="84" s="1"/>
  <c r="T50" i="84"/>
  <c r="T65" i="84" s="1"/>
  <c r="P50" i="84"/>
  <c r="P65" i="84" s="1"/>
  <c r="O50" i="84"/>
  <c r="O65" i="84" s="1"/>
  <c r="N50" i="84"/>
  <c r="N65" i="84" s="1"/>
  <c r="M50" i="84"/>
  <c r="L50" i="84"/>
  <c r="L65" i="84" s="1"/>
  <c r="K50" i="84"/>
  <c r="K65" i="84" s="1"/>
  <c r="G50" i="84"/>
  <c r="G65" i="84" s="1"/>
  <c r="F50" i="84"/>
  <c r="F65" i="84" s="1"/>
  <c r="E50" i="84"/>
  <c r="E65" i="84" s="1"/>
  <c r="D50" i="84"/>
  <c r="D65" i="84" s="1"/>
  <c r="C50" i="84"/>
  <c r="C65" i="84" s="1"/>
  <c r="B50" i="84"/>
  <c r="B65" i="84" s="1"/>
  <c r="Y49" i="84"/>
  <c r="Y64" i="84" s="1"/>
  <c r="X49" i="84"/>
  <c r="X64" i="84" s="1"/>
  <c r="W49" i="84"/>
  <c r="W64" i="84" s="1"/>
  <c r="V49" i="84"/>
  <c r="V64" i="84" s="1"/>
  <c r="P49" i="84"/>
  <c r="P64" i="84" s="1"/>
  <c r="O49" i="84"/>
  <c r="O64" i="84" s="1"/>
  <c r="N49" i="84"/>
  <c r="N64" i="84" s="1"/>
  <c r="M49" i="84"/>
  <c r="M64" i="84" s="1"/>
  <c r="G49" i="84"/>
  <c r="G64" i="84" s="1"/>
  <c r="F49" i="84"/>
  <c r="F64" i="84" s="1"/>
  <c r="E49" i="84"/>
  <c r="E64" i="84" s="1"/>
  <c r="D49" i="84"/>
  <c r="D64" i="84" s="1"/>
  <c r="X47" i="84"/>
  <c r="O47" i="84"/>
  <c r="F47" i="84"/>
  <c r="X40" i="84"/>
  <c r="O39" i="84"/>
  <c r="X32" i="84"/>
  <c r="O32" i="84"/>
  <c r="F32" i="84"/>
  <c r="X25" i="84"/>
  <c r="O25" i="84"/>
  <c r="O24" i="84"/>
  <c r="X23" i="84"/>
  <c r="X17" i="84"/>
  <c r="O17" i="84"/>
  <c r="F17" i="84"/>
  <c r="BH10" i="84"/>
  <c r="AY8" i="84"/>
  <c r="O8" i="84"/>
  <c r="BH2" i="84"/>
  <c r="AY2" i="84"/>
  <c r="X2" i="84"/>
  <c r="O2" i="84"/>
  <c r="O70" i="84" l="1"/>
  <c r="X10" i="84"/>
  <c r="O10" i="84"/>
  <c r="F70" i="84"/>
  <c r="O54" i="84"/>
  <c r="X39" i="84"/>
  <c r="X54" i="84"/>
  <c r="BH9" i="84"/>
  <c r="F69" i="84"/>
  <c r="O9" i="84"/>
  <c r="F54" i="84"/>
  <c r="X69" i="84"/>
  <c r="X8" i="84"/>
  <c r="BH8" i="84"/>
  <c r="O38" i="84"/>
  <c r="O53" i="84"/>
  <c r="O68" i="84"/>
  <c r="O23" i="84"/>
  <c r="F53" i="84"/>
  <c r="X38" i="84"/>
  <c r="AY10" i="84"/>
  <c r="AY9" i="84"/>
  <c r="X24" i="84"/>
  <c r="O40" i="84"/>
  <c r="X70" i="84"/>
  <c r="X9" i="84"/>
  <c r="X55" i="84"/>
  <c r="O69" i="84"/>
  <c r="F69" i="83"/>
  <c r="B69" i="83"/>
  <c r="K66" i="83"/>
  <c r="E65" i="83"/>
  <c r="X62" i="83"/>
  <c r="O62" i="83"/>
  <c r="F62" i="83"/>
  <c r="U56" i="83"/>
  <c r="U71" i="83" s="1"/>
  <c r="T56" i="83"/>
  <c r="T71" i="83" s="1"/>
  <c r="L56" i="83"/>
  <c r="L71" i="83" s="1"/>
  <c r="K56" i="83"/>
  <c r="K71" i="83" s="1"/>
  <c r="C56" i="83"/>
  <c r="C71" i="83" s="1"/>
  <c r="B56" i="83"/>
  <c r="B71" i="83" s="1"/>
  <c r="U55" i="83"/>
  <c r="U70" i="83" s="1"/>
  <c r="T55" i="83"/>
  <c r="T70" i="83" s="1"/>
  <c r="L55" i="83"/>
  <c r="L70" i="83" s="1"/>
  <c r="K55" i="83"/>
  <c r="K70" i="83" s="1"/>
  <c r="C55" i="83"/>
  <c r="C70" i="83" s="1"/>
  <c r="B55" i="83"/>
  <c r="B70" i="83" s="1"/>
  <c r="U54" i="83"/>
  <c r="U69" i="83" s="1"/>
  <c r="T54" i="83"/>
  <c r="T69" i="83" s="1"/>
  <c r="L54" i="83"/>
  <c r="L69" i="83" s="1"/>
  <c r="K54" i="83"/>
  <c r="K69" i="83" s="1"/>
  <c r="F54" i="83"/>
  <c r="C54" i="83"/>
  <c r="C69" i="83" s="1"/>
  <c r="B54" i="83"/>
  <c r="U53" i="83"/>
  <c r="U68" i="83" s="1"/>
  <c r="T53" i="83"/>
  <c r="T68" i="83" s="1"/>
  <c r="L53" i="83"/>
  <c r="L68" i="83" s="1"/>
  <c r="K53" i="83"/>
  <c r="K68" i="83" s="1"/>
  <c r="C53" i="83"/>
  <c r="C68" i="83" s="1"/>
  <c r="B53" i="83"/>
  <c r="B68" i="83" s="1"/>
  <c r="U52" i="83"/>
  <c r="U67" i="83" s="1"/>
  <c r="T52" i="83"/>
  <c r="T67" i="83" s="1"/>
  <c r="L52" i="83"/>
  <c r="L67" i="83" s="1"/>
  <c r="K52" i="83"/>
  <c r="K67" i="83" s="1"/>
  <c r="C52" i="83"/>
  <c r="C67" i="83" s="1"/>
  <c r="B52" i="83"/>
  <c r="B67" i="83" s="1"/>
  <c r="T51" i="83"/>
  <c r="T66" i="83" s="1"/>
  <c r="K51" i="83"/>
  <c r="B51" i="83"/>
  <c r="B66" i="83" s="1"/>
  <c r="Y50" i="83"/>
  <c r="Y65" i="83" s="1"/>
  <c r="X50" i="83"/>
  <c r="X65" i="83" s="1"/>
  <c r="W50" i="83"/>
  <c r="W65" i="83" s="1"/>
  <c r="V50" i="83"/>
  <c r="V65" i="83" s="1"/>
  <c r="U50" i="83"/>
  <c r="U65" i="83" s="1"/>
  <c r="T50" i="83"/>
  <c r="T65" i="83" s="1"/>
  <c r="P50" i="83"/>
  <c r="P65" i="83" s="1"/>
  <c r="O50" i="83"/>
  <c r="O65" i="83" s="1"/>
  <c r="N50" i="83"/>
  <c r="N65" i="83" s="1"/>
  <c r="M50" i="83"/>
  <c r="M65" i="83" s="1"/>
  <c r="L50" i="83"/>
  <c r="L65" i="83" s="1"/>
  <c r="K50" i="83"/>
  <c r="K65" i="83" s="1"/>
  <c r="G50" i="83"/>
  <c r="G65" i="83" s="1"/>
  <c r="F50" i="83"/>
  <c r="F65" i="83" s="1"/>
  <c r="E50" i="83"/>
  <c r="D50" i="83"/>
  <c r="D65" i="83" s="1"/>
  <c r="C50" i="83"/>
  <c r="C65" i="83" s="1"/>
  <c r="B50" i="83"/>
  <c r="B65" i="83" s="1"/>
  <c r="Y49" i="83"/>
  <c r="Y64" i="83" s="1"/>
  <c r="X49" i="83"/>
  <c r="X64" i="83" s="1"/>
  <c r="W49" i="83"/>
  <c r="W64" i="83" s="1"/>
  <c r="V49" i="83"/>
  <c r="V64" i="83" s="1"/>
  <c r="P49" i="83"/>
  <c r="P64" i="83" s="1"/>
  <c r="O49" i="83"/>
  <c r="O64" i="83" s="1"/>
  <c r="N49" i="83"/>
  <c r="N64" i="83" s="1"/>
  <c r="M49" i="83"/>
  <c r="M64" i="83" s="1"/>
  <c r="G49" i="83"/>
  <c r="G64" i="83" s="1"/>
  <c r="F49" i="83"/>
  <c r="F64" i="83" s="1"/>
  <c r="E49" i="83"/>
  <c r="E64" i="83" s="1"/>
  <c r="D49" i="83"/>
  <c r="D64" i="83" s="1"/>
  <c r="X47" i="83"/>
  <c r="O47" i="83"/>
  <c r="F47" i="83"/>
  <c r="AG39" i="83"/>
  <c r="AP32" i="83"/>
  <c r="AG32" i="83"/>
  <c r="X32" i="83"/>
  <c r="O32" i="83"/>
  <c r="F32" i="83"/>
  <c r="AG24" i="83"/>
  <c r="O24" i="83"/>
  <c r="AP17" i="83"/>
  <c r="AG17" i="83"/>
  <c r="X17" i="83"/>
  <c r="O17" i="83"/>
  <c r="F17" i="83"/>
  <c r="AY9" i="83"/>
  <c r="AG9" i="83"/>
  <c r="O9" i="83"/>
  <c r="BH2" i="83"/>
  <c r="AY2" i="83"/>
  <c r="AP2" i="83"/>
  <c r="AG2" i="83"/>
  <c r="X2" i="83"/>
  <c r="O2" i="83"/>
  <c r="O69" i="82"/>
  <c r="X62" i="82"/>
  <c r="O62" i="82"/>
  <c r="F62" i="82"/>
  <c r="U56" i="82"/>
  <c r="U71" i="82" s="1"/>
  <c r="T56" i="82"/>
  <c r="T71" i="82" s="1"/>
  <c r="L56" i="82"/>
  <c r="L71" i="82" s="1"/>
  <c r="K56" i="82"/>
  <c r="K71" i="82" s="1"/>
  <c r="C56" i="82"/>
  <c r="C71" i="82" s="1"/>
  <c r="B56" i="82"/>
  <c r="B71" i="82" s="1"/>
  <c r="U55" i="82"/>
  <c r="U70" i="82" s="1"/>
  <c r="T55" i="82"/>
  <c r="T70" i="82" s="1"/>
  <c r="L55" i="82"/>
  <c r="L70" i="82" s="1"/>
  <c r="K55" i="82"/>
  <c r="K70" i="82" s="1"/>
  <c r="C55" i="82"/>
  <c r="C70" i="82" s="1"/>
  <c r="B55" i="82"/>
  <c r="B70" i="82" s="1"/>
  <c r="U54" i="82"/>
  <c r="U69" i="82" s="1"/>
  <c r="T54" i="82"/>
  <c r="T69" i="82" s="1"/>
  <c r="O54" i="82"/>
  <c r="L54" i="82"/>
  <c r="L69" i="82" s="1"/>
  <c r="K54" i="82"/>
  <c r="K69" i="82" s="1"/>
  <c r="F54" i="82"/>
  <c r="C54" i="82"/>
  <c r="C69" i="82" s="1"/>
  <c r="B54" i="82"/>
  <c r="B69" i="82" s="1"/>
  <c r="U53" i="82"/>
  <c r="U68" i="82" s="1"/>
  <c r="T53" i="82"/>
  <c r="T68" i="82" s="1"/>
  <c r="L53" i="82"/>
  <c r="L68" i="82" s="1"/>
  <c r="K53" i="82"/>
  <c r="K68" i="82" s="1"/>
  <c r="C53" i="82"/>
  <c r="C68" i="82" s="1"/>
  <c r="B53" i="82"/>
  <c r="B68" i="82" s="1"/>
  <c r="U52" i="82"/>
  <c r="U67" i="82" s="1"/>
  <c r="T52" i="82"/>
  <c r="T67" i="82" s="1"/>
  <c r="L52" i="82"/>
  <c r="L67" i="82" s="1"/>
  <c r="K52" i="82"/>
  <c r="K67" i="82" s="1"/>
  <c r="C52" i="82"/>
  <c r="C67" i="82" s="1"/>
  <c r="B52" i="82"/>
  <c r="B67" i="82" s="1"/>
  <c r="T51" i="82"/>
  <c r="T66" i="82" s="1"/>
  <c r="K51" i="82"/>
  <c r="K66" i="82" s="1"/>
  <c r="B51" i="82"/>
  <c r="B66" i="82" s="1"/>
  <c r="Y50" i="82"/>
  <c r="Y65" i="82" s="1"/>
  <c r="X50" i="82"/>
  <c r="X65" i="82" s="1"/>
  <c r="W50" i="82"/>
  <c r="W65" i="82" s="1"/>
  <c r="V50" i="82"/>
  <c r="V65" i="82" s="1"/>
  <c r="U50" i="82"/>
  <c r="U65" i="82" s="1"/>
  <c r="T50" i="82"/>
  <c r="T65" i="82" s="1"/>
  <c r="P50" i="82"/>
  <c r="P65" i="82" s="1"/>
  <c r="O50" i="82"/>
  <c r="O65" i="82" s="1"/>
  <c r="N50" i="82"/>
  <c r="N65" i="82" s="1"/>
  <c r="M50" i="82"/>
  <c r="M65" i="82" s="1"/>
  <c r="L50" i="82"/>
  <c r="L65" i="82" s="1"/>
  <c r="K50" i="82"/>
  <c r="K65" i="82" s="1"/>
  <c r="G50" i="82"/>
  <c r="G65" i="82" s="1"/>
  <c r="F50" i="82"/>
  <c r="F65" i="82" s="1"/>
  <c r="E50" i="82"/>
  <c r="E65" i="82" s="1"/>
  <c r="D50" i="82"/>
  <c r="D65" i="82" s="1"/>
  <c r="C50" i="82"/>
  <c r="C65" i="82" s="1"/>
  <c r="B50" i="82"/>
  <c r="B65" i="82" s="1"/>
  <c r="Y49" i="82"/>
  <c r="Y64" i="82" s="1"/>
  <c r="X49" i="82"/>
  <c r="X64" i="82" s="1"/>
  <c r="W49" i="82"/>
  <c r="W64" i="82" s="1"/>
  <c r="V49" i="82"/>
  <c r="V64" i="82" s="1"/>
  <c r="P49" i="82"/>
  <c r="P64" i="82" s="1"/>
  <c r="O49" i="82"/>
  <c r="O64" i="82" s="1"/>
  <c r="N49" i="82"/>
  <c r="N64" i="82" s="1"/>
  <c r="M49" i="82"/>
  <c r="M64" i="82" s="1"/>
  <c r="G49" i="82"/>
  <c r="G64" i="82" s="1"/>
  <c r="F49" i="82"/>
  <c r="F64" i="82" s="1"/>
  <c r="E49" i="82"/>
  <c r="E64" i="82" s="1"/>
  <c r="D49" i="82"/>
  <c r="D64" i="82" s="1"/>
  <c r="X47" i="82"/>
  <c r="O47" i="82"/>
  <c r="F47" i="82"/>
  <c r="O39" i="82"/>
  <c r="AP32" i="82"/>
  <c r="AG32" i="82"/>
  <c r="X32" i="82"/>
  <c r="O32" i="82"/>
  <c r="F32" i="82"/>
  <c r="X24" i="82"/>
  <c r="AP17" i="82"/>
  <c r="AG17" i="82"/>
  <c r="X17" i="82"/>
  <c r="O17" i="82"/>
  <c r="F17" i="82"/>
  <c r="BH9" i="82"/>
  <c r="AG9" i="82"/>
  <c r="O9" i="82"/>
  <c r="BH2" i="82"/>
  <c r="AY2" i="82"/>
  <c r="AP2" i="82"/>
  <c r="AG2" i="82"/>
  <c r="X2" i="82"/>
  <c r="O2" i="82"/>
  <c r="AP9" i="82" l="1"/>
  <c r="AG24" i="82"/>
  <c r="AP39" i="83"/>
  <c r="X39" i="82"/>
  <c r="BH9" i="83"/>
  <c r="X39" i="83"/>
  <c r="AP39" i="82"/>
  <c r="X54" i="82"/>
  <c r="AP24" i="83"/>
  <c r="AY9" i="82"/>
  <c r="AP24" i="82"/>
  <c r="O39" i="83"/>
  <c r="AG39" i="82"/>
  <c r="F69" i="82"/>
  <c r="X69" i="83"/>
  <c r="AP9" i="83"/>
  <c r="X54" i="83"/>
  <c r="X9" i="83"/>
  <c r="X24" i="83"/>
  <c r="O54" i="83"/>
  <c r="O69" i="83"/>
  <c r="X69" i="82"/>
  <c r="X9" i="82"/>
  <c r="O24" i="82"/>
  <c r="O69" i="81" l="1"/>
  <c r="V65" i="81"/>
  <c r="X64" i="81"/>
  <c r="X62" i="81"/>
  <c r="O62" i="81"/>
  <c r="F62" i="81"/>
  <c r="U56" i="81"/>
  <c r="U71" i="81" s="1"/>
  <c r="T56" i="81"/>
  <c r="T71" i="81" s="1"/>
  <c r="L56" i="81"/>
  <c r="L71" i="81" s="1"/>
  <c r="K56" i="81"/>
  <c r="K71" i="81" s="1"/>
  <c r="C56" i="81"/>
  <c r="C71" i="81" s="1"/>
  <c r="B56" i="81"/>
  <c r="B71" i="81" s="1"/>
  <c r="U55" i="81"/>
  <c r="U70" i="81" s="1"/>
  <c r="T55" i="81"/>
  <c r="T70" i="81" s="1"/>
  <c r="L55" i="81"/>
  <c r="L70" i="81" s="1"/>
  <c r="K55" i="81"/>
  <c r="K70" i="81" s="1"/>
  <c r="C55" i="81"/>
  <c r="C70" i="81" s="1"/>
  <c r="B55" i="81"/>
  <c r="B70" i="81" s="1"/>
  <c r="X54" i="81"/>
  <c r="U54" i="81"/>
  <c r="U69" i="81" s="1"/>
  <c r="T54" i="81"/>
  <c r="T69" i="81" s="1"/>
  <c r="L54" i="81"/>
  <c r="L69" i="81" s="1"/>
  <c r="K54" i="81"/>
  <c r="K69" i="81" s="1"/>
  <c r="F54" i="81"/>
  <c r="C54" i="81"/>
  <c r="C69" i="81" s="1"/>
  <c r="B54" i="81"/>
  <c r="B69" i="81" s="1"/>
  <c r="U53" i="81"/>
  <c r="U68" i="81" s="1"/>
  <c r="T53" i="81"/>
  <c r="T68" i="81" s="1"/>
  <c r="L53" i="81"/>
  <c r="L68" i="81" s="1"/>
  <c r="K53" i="81"/>
  <c r="K68" i="81" s="1"/>
  <c r="C53" i="81"/>
  <c r="C68" i="81" s="1"/>
  <c r="B53" i="81"/>
  <c r="B68" i="81" s="1"/>
  <c r="U52" i="81"/>
  <c r="U67" i="81" s="1"/>
  <c r="T52" i="81"/>
  <c r="T67" i="81" s="1"/>
  <c r="L52" i="81"/>
  <c r="L67" i="81" s="1"/>
  <c r="K52" i="81"/>
  <c r="K67" i="81" s="1"/>
  <c r="C52" i="81"/>
  <c r="C67" i="81" s="1"/>
  <c r="B52" i="81"/>
  <c r="B67" i="81" s="1"/>
  <c r="T51" i="81"/>
  <c r="T66" i="81" s="1"/>
  <c r="K51" i="81"/>
  <c r="K66" i="81" s="1"/>
  <c r="B51" i="81"/>
  <c r="B66" i="81" s="1"/>
  <c r="Y50" i="81"/>
  <c r="Y65" i="81" s="1"/>
  <c r="X50" i="81"/>
  <c r="X65" i="81" s="1"/>
  <c r="W50" i="81"/>
  <c r="W65" i="81" s="1"/>
  <c r="V50" i="81"/>
  <c r="U50" i="81"/>
  <c r="U65" i="81" s="1"/>
  <c r="T50" i="81"/>
  <c r="T65" i="81" s="1"/>
  <c r="P50" i="81"/>
  <c r="P65" i="81" s="1"/>
  <c r="O50" i="81"/>
  <c r="O65" i="81" s="1"/>
  <c r="N50" i="81"/>
  <c r="N65" i="81" s="1"/>
  <c r="M50" i="81"/>
  <c r="M65" i="81" s="1"/>
  <c r="L50" i="81"/>
  <c r="L65" i="81" s="1"/>
  <c r="K50" i="81"/>
  <c r="K65" i="81" s="1"/>
  <c r="G50" i="81"/>
  <c r="G65" i="81" s="1"/>
  <c r="F50" i="81"/>
  <c r="F65" i="81" s="1"/>
  <c r="E50" i="81"/>
  <c r="E65" i="81" s="1"/>
  <c r="D50" i="81"/>
  <c r="D65" i="81" s="1"/>
  <c r="C50" i="81"/>
  <c r="C65" i="81" s="1"/>
  <c r="B50" i="81"/>
  <c r="B65" i="81" s="1"/>
  <c r="Y49" i="81"/>
  <c r="Y64" i="81" s="1"/>
  <c r="X49" i="81"/>
  <c r="W49" i="81"/>
  <c r="W64" i="81" s="1"/>
  <c r="V49" i="81"/>
  <c r="V64" i="81" s="1"/>
  <c r="P49" i="81"/>
  <c r="P64" i="81" s="1"/>
  <c r="O49" i="81"/>
  <c r="O64" i="81" s="1"/>
  <c r="N49" i="81"/>
  <c r="N64" i="81" s="1"/>
  <c r="M49" i="81"/>
  <c r="M64" i="81" s="1"/>
  <c r="G49" i="81"/>
  <c r="G64" i="81" s="1"/>
  <c r="F49" i="81"/>
  <c r="F64" i="81" s="1"/>
  <c r="E49" i="81"/>
  <c r="E64" i="81" s="1"/>
  <c r="D49" i="81"/>
  <c r="D64" i="81" s="1"/>
  <c r="X47" i="81"/>
  <c r="O47" i="81"/>
  <c r="F47" i="81"/>
  <c r="AP39" i="81"/>
  <c r="X39" i="81"/>
  <c r="O39" i="81"/>
  <c r="AP32" i="81"/>
  <c r="AG32" i="81"/>
  <c r="X32" i="81"/>
  <c r="O32" i="81"/>
  <c r="F32" i="81"/>
  <c r="O24" i="81"/>
  <c r="AP17" i="81"/>
  <c r="AG17" i="81"/>
  <c r="X17" i="81"/>
  <c r="O17" i="81"/>
  <c r="F17" i="81"/>
  <c r="AY9" i="81"/>
  <c r="AG9" i="81"/>
  <c r="O9" i="81"/>
  <c r="BH2" i="81"/>
  <c r="AY2" i="81"/>
  <c r="AP2" i="81"/>
  <c r="AG2" i="81"/>
  <c r="X2" i="81"/>
  <c r="O2" i="81"/>
  <c r="X69" i="80"/>
  <c r="O69" i="80"/>
  <c r="F69" i="80"/>
  <c r="V65" i="80"/>
  <c r="X62" i="80"/>
  <c r="O62" i="80"/>
  <c r="F62" i="80"/>
  <c r="X56" i="80"/>
  <c r="U56" i="80"/>
  <c r="U71" i="80" s="1"/>
  <c r="T56" i="80"/>
  <c r="T71" i="80" s="1"/>
  <c r="L56" i="80"/>
  <c r="L71" i="80" s="1"/>
  <c r="K56" i="80"/>
  <c r="K71" i="80" s="1"/>
  <c r="C56" i="80"/>
  <c r="C71" i="80" s="1"/>
  <c r="B56" i="80"/>
  <c r="B71" i="80" s="1"/>
  <c r="U55" i="80"/>
  <c r="U70" i="80" s="1"/>
  <c r="T55" i="80"/>
  <c r="T70" i="80" s="1"/>
  <c r="L55" i="80"/>
  <c r="L70" i="80" s="1"/>
  <c r="K55" i="80"/>
  <c r="K70" i="80" s="1"/>
  <c r="C55" i="80"/>
  <c r="C70" i="80" s="1"/>
  <c r="B55" i="80"/>
  <c r="B70" i="80" s="1"/>
  <c r="X54" i="80"/>
  <c r="U54" i="80"/>
  <c r="U69" i="80" s="1"/>
  <c r="T54" i="80"/>
  <c r="T69" i="80" s="1"/>
  <c r="O54" i="80"/>
  <c r="L54" i="80"/>
  <c r="L69" i="80" s="1"/>
  <c r="K54" i="80"/>
  <c r="K69" i="80" s="1"/>
  <c r="F54" i="80"/>
  <c r="C54" i="80"/>
  <c r="C69" i="80" s="1"/>
  <c r="B54" i="80"/>
  <c r="B69" i="80" s="1"/>
  <c r="U53" i="80"/>
  <c r="U68" i="80" s="1"/>
  <c r="T53" i="80"/>
  <c r="T68" i="80" s="1"/>
  <c r="L53" i="80"/>
  <c r="L68" i="80" s="1"/>
  <c r="K53" i="80"/>
  <c r="K68" i="80" s="1"/>
  <c r="C53" i="80"/>
  <c r="C68" i="80" s="1"/>
  <c r="B53" i="80"/>
  <c r="B68" i="80" s="1"/>
  <c r="U52" i="80"/>
  <c r="U67" i="80" s="1"/>
  <c r="T52" i="80"/>
  <c r="T67" i="80" s="1"/>
  <c r="L52" i="80"/>
  <c r="L67" i="80" s="1"/>
  <c r="K52" i="80"/>
  <c r="K67" i="80" s="1"/>
  <c r="C52" i="80"/>
  <c r="C67" i="80" s="1"/>
  <c r="B52" i="80"/>
  <c r="B67" i="80" s="1"/>
  <c r="T51" i="80"/>
  <c r="T66" i="80" s="1"/>
  <c r="K51" i="80"/>
  <c r="K66" i="80" s="1"/>
  <c r="B51" i="80"/>
  <c r="B66" i="80" s="1"/>
  <c r="Y50" i="80"/>
  <c r="Y65" i="80" s="1"/>
  <c r="X50" i="80"/>
  <c r="X65" i="80" s="1"/>
  <c r="W50" i="80"/>
  <c r="W65" i="80" s="1"/>
  <c r="V50" i="80"/>
  <c r="U50" i="80"/>
  <c r="U65" i="80" s="1"/>
  <c r="T50" i="80"/>
  <c r="T65" i="80" s="1"/>
  <c r="P50" i="80"/>
  <c r="P65" i="80" s="1"/>
  <c r="O50" i="80"/>
  <c r="O65" i="80" s="1"/>
  <c r="N50" i="80"/>
  <c r="N65" i="80" s="1"/>
  <c r="M50" i="80"/>
  <c r="M65" i="80" s="1"/>
  <c r="L50" i="80"/>
  <c r="L65" i="80" s="1"/>
  <c r="K50" i="80"/>
  <c r="K65" i="80" s="1"/>
  <c r="G50" i="80"/>
  <c r="G65" i="80" s="1"/>
  <c r="F50" i="80"/>
  <c r="F65" i="80" s="1"/>
  <c r="E50" i="80"/>
  <c r="E65" i="80" s="1"/>
  <c r="D50" i="80"/>
  <c r="D65" i="80" s="1"/>
  <c r="C50" i="80"/>
  <c r="C65" i="80" s="1"/>
  <c r="B50" i="80"/>
  <c r="B65" i="80" s="1"/>
  <c r="Y49" i="80"/>
  <c r="Y64" i="80" s="1"/>
  <c r="X49" i="80"/>
  <c r="X64" i="80" s="1"/>
  <c r="W49" i="80"/>
  <c r="W64" i="80" s="1"/>
  <c r="V49" i="80"/>
  <c r="V64" i="80" s="1"/>
  <c r="P49" i="80"/>
  <c r="P64" i="80" s="1"/>
  <c r="O49" i="80"/>
  <c r="O64" i="80" s="1"/>
  <c r="N49" i="80"/>
  <c r="N64" i="80" s="1"/>
  <c r="M49" i="80"/>
  <c r="M64" i="80" s="1"/>
  <c r="G49" i="80"/>
  <c r="G64" i="80" s="1"/>
  <c r="F49" i="80"/>
  <c r="F64" i="80" s="1"/>
  <c r="E49" i="80"/>
  <c r="E64" i="80" s="1"/>
  <c r="D49" i="80"/>
  <c r="D64" i="80" s="1"/>
  <c r="X47" i="80"/>
  <c r="O47" i="80"/>
  <c r="F47" i="80"/>
  <c r="AG39" i="80"/>
  <c r="AP32" i="80"/>
  <c r="AG32" i="80"/>
  <c r="X32" i="80"/>
  <c r="O32" i="80"/>
  <c r="F32" i="80"/>
  <c r="AG24" i="80"/>
  <c r="AP17" i="80"/>
  <c r="AG17" i="80"/>
  <c r="X17" i="80"/>
  <c r="O17" i="80"/>
  <c r="F17" i="80"/>
  <c r="BH9" i="80"/>
  <c r="X9" i="80"/>
  <c r="BH2" i="80"/>
  <c r="AY2" i="80"/>
  <c r="AP2" i="80"/>
  <c r="AG2" i="80"/>
  <c r="X2" i="80"/>
  <c r="O2" i="80"/>
  <c r="X55" i="80" l="1"/>
  <c r="O9" i="80"/>
  <c r="AG24" i="81"/>
  <c r="O54" i="81"/>
  <c r="AP9" i="80"/>
  <c r="X9" i="81"/>
  <c r="AP9" i="81"/>
  <c r="AP24" i="80"/>
  <c r="BH9" i="81"/>
  <c r="AG39" i="81"/>
  <c r="X69" i="81"/>
  <c r="X24" i="81"/>
  <c r="AP24" i="81"/>
  <c r="F69" i="81"/>
  <c r="O24" i="80"/>
  <c r="AG9" i="80"/>
  <c r="AY9" i="80"/>
  <c r="O39" i="80"/>
  <c r="X24" i="80"/>
  <c r="X39" i="80"/>
  <c r="AP39" i="80"/>
  <c r="B25" i="30"/>
  <c r="B15" i="30"/>
  <c r="M25" i="30"/>
  <c r="L25" i="30"/>
  <c r="K25" i="30"/>
  <c r="H25" i="30"/>
  <c r="X24" i="79"/>
  <c r="J25" i="30"/>
  <c r="G25" i="30"/>
  <c r="I25" i="30"/>
  <c r="F25" i="30"/>
  <c r="T67" i="79"/>
  <c r="N65" i="79"/>
  <c r="N64" i="79"/>
  <c r="X62" i="79"/>
  <c r="O62" i="79"/>
  <c r="F62" i="79"/>
  <c r="U56" i="79"/>
  <c r="U71" i="79" s="1"/>
  <c r="T56" i="79"/>
  <c r="T71" i="79" s="1"/>
  <c r="L56" i="79"/>
  <c r="L71" i="79" s="1"/>
  <c r="K56" i="79"/>
  <c r="K71" i="79" s="1"/>
  <c r="C56" i="79"/>
  <c r="C71" i="79" s="1"/>
  <c r="B56" i="79"/>
  <c r="B71" i="79" s="1"/>
  <c r="U55" i="79"/>
  <c r="U70" i="79" s="1"/>
  <c r="T55" i="79"/>
  <c r="T70" i="79" s="1"/>
  <c r="L55" i="79"/>
  <c r="L70" i="79" s="1"/>
  <c r="K55" i="79"/>
  <c r="K70" i="79" s="1"/>
  <c r="C55" i="79"/>
  <c r="C70" i="79" s="1"/>
  <c r="B55" i="79"/>
  <c r="B70" i="79" s="1"/>
  <c r="U54" i="79"/>
  <c r="U69" i="79" s="1"/>
  <c r="T54" i="79"/>
  <c r="T69" i="79" s="1"/>
  <c r="L54" i="79"/>
  <c r="L69" i="79" s="1"/>
  <c r="K54" i="79"/>
  <c r="K69" i="79" s="1"/>
  <c r="C54" i="79"/>
  <c r="C69" i="79" s="1"/>
  <c r="B54" i="79"/>
  <c r="B69" i="79" s="1"/>
  <c r="U53" i="79"/>
  <c r="U68" i="79" s="1"/>
  <c r="T53" i="79"/>
  <c r="T68" i="79" s="1"/>
  <c r="L53" i="79"/>
  <c r="L68" i="79" s="1"/>
  <c r="K53" i="79"/>
  <c r="K68" i="79" s="1"/>
  <c r="C53" i="79"/>
  <c r="C68" i="79" s="1"/>
  <c r="B53" i="79"/>
  <c r="B68" i="79" s="1"/>
  <c r="U52" i="79"/>
  <c r="U67" i="79" s="1"/>
  <c r="T52" i="79"/>
  <c r="L52" i="79"/>
  <c r="L67" i="79" s="1"/>
  <c r="K52" i="79"/>
  <c r="K67" i="79" s="1"/>
  <c r="C52" i="79"/>
  <c r="C67" i="79" s="1"/>
  <c r="B52" i="79"/>
  <c r="B67" i="79" s="1"/>
  <c r="T51" i="79"/>
  <c r="T66" i="79" s="1"/>
  <c r="K51" i="79"/>
  <c r="K66" i="79" s="1"/>
  <c r="B51" i="79"/>
  <c r="B66" i="79" s="1"/>
  <c r="Y50" i="79"/>
  <c r="Y65" i="79" s="1"/>
  <c r="X50" i="79"/>
  <c r="X65" i="79" s="1"/>
  <c r="W50" i="79"/>
  <c r="W65" i="79" s="1"/>
  <c r="V50" i="79"/>
  <c r="V65" i="79" s="1"/>
  <c r="U50" i="79"/>
  <c r="U65" i="79" s="1"/>
  <c r="T50" i="79"/>
  <c r="T65" i="79" s="1"/>
  <c r="P50" i="79"/>
  <c r="P65" i="79" s="1"/>
  <c r="O50" i="79"/>
  <c r="O65" i="79" s="1"/>
  <c r="N50" i="79"/>
  <c r="M50" i="79"/>
  <c r="M65" i="79" s="1"/>
  <c r="L50" i="79"/>
  <c r="L65" i="79" s="1"/>
  <c r="K50" i="79"/>
  <c r="K65" i="79" s="1"/>
  <c r="G50" i="79"/>
  <c r="G65" i="79" s="1"/>
  <c r="F50" i="79"/>
  <c r="F65" i="79" s="1"/>
  <c r="E50" i="79"/>
  <c r="E65" i="79" s="1"/>
  <c r="D50" i="79"/>
  <c r="D65" i="79" s="1"/>
  <c r="C50" i="79"/>
  <c r="C65" i="79" s="1"/>
  <c r="B50" i="79"/>
  <c r="B65" i="79" s="1"/>
  <c r="Y49" i="79"/>
  <c r="Y64" i="79" s="1"/>
  <c r="X49" i="79"/>
  <c r="X64" i="79" s="1"/>
  <c r="W49" i="79"/>
  <c r="W64" i="79" s="1"/>
  <c r="V49" i="79"/>
  <c r="V64" i="79" s="1"/>
  <c r="P49" i="79"/>
  <c r="P64" i="79" s="1"/>
  <c r="O49" i="79"/>
  <c r="O64" i="79" s="1"/>
  <c r="N49" i="79"/>
  <c r="M49" i="79"/>
  <c r="M64" i="79" s="1"/>
  <c r="G49" i="79"/>
  <c r="G64" i="79" s="1"/>
  <c r="F49" i="79"/>
  <c r="F64" i="79" s="1"/>
  <c r="E49" i="79"/>
  <c r="E64" i="79" s="1"/>
  <c r="D49" i="79"/>
  <c r="D64" i="79" s="1"/>
  <c r="X47" i="79"/>
  <c r="O47" i="79"/>
  <c r="F47" i="79"/>
  <c r="AP32" i="79"/>
  <c r="AG32" i="79"/>
  <c r="X32" i="79"/>
  <c r="O32" i="79"/>
  <c r="F32" i="79"/>
  <c r="AP17" i="79"/>
  <c r="AG17" i="79"/>
  <c r="X17" i="79"/>
  <c r="O17" i="79"/>
  <c r="F17" i="79"/>
  <c r="BH2" i="79"/>
  <c r="AY2" i="79"/>
  <c r="AP2" i="79"/>
  <c r="AG2" i="79"/>
  <c r="X2" i="79"/>
  <c r="O2" i="79"/>
  <c r="M15" i="30"/>
  <c r="L15" i="30"/>
  <c r="AP39" i="78"/>
  <c r="K15" i="30"/>
  <c r="H15" i="30"/>
  <c r="J15" i="30"/>
  <c r="G15" i="30"/>
  <c r="I15" i="30"/>
  <c r="F15" i="30"/>
  <c r="B70" i="78"/>
  <c r="U69" i="78"/>
  <c r="X62" i="78"/>
  <c r="O62" i="78"/>
  <c r="F62" i="78"/>
  <c r="U56" i="78"/>
  <c r="U71" i="78" s="1"/>
  <c r="T56" i="78"/>
  <c r="T71" i="78" s="1"/>
  <c r="L56" i="78"/>
  <c r="L71" i="78" s="1"/>
  <c r="K56" i="78"/>
  <c r="K71" i="78" s="1"/>
  <c r="C56" i="78"/>
  <c r="C71" i="78" s="1"/>
  <c r="B56" i="78"/>
  <c r="B71" i="78" s="1"/>
  <c r="U55" i="78"/>
  <c r="U70" i="78" s="1"/>
  <c r="T55" i="78"/>
  <c r="T70" i="78" s="1"/>
  <c r="L55" i="78"/>
  <c r="L70" i="78" s="1"/>
  <c r="K55" i="78"/>
  <c r="K70" i="78" s="1"/>
  <c r="C55" i="78"/>
  <c r="C70" i="78" s="1"/>
  <c r="B55" i="78"/>
  <c r="U54" i="78"/>
  <c r="T54" i="78"/>
  <c r="T69" i="78" s="1"/>
  <c r="L54" i="78"/>
  <c r="L69" i="78" s="1"/>
  <c r="K54" i="78"/>
  <c r="K69" i="78" s="1"/>
  <c r="C54" i="78"/>
  <c r="C69" i="78" s="1"/>
  <c r="B54" i="78"/>
  <c r="B69" i="78" s="1"/>
  <c r="U53" i="78"/>
  <c r="U68" i="78" s="1"/>
  <c r="T53" i="78"/>
  <c r="T68" i="78" s="1"/>
  <c r="L53" i="78"/>
  <c r="L68" i="78" s="1"/>
  <c r="K53" i="78"/>
  <c r="K68" i="78" s="1"/>
  <c r="C53" i="78"/>
  <c r="C68" i="78" s="1"/>
  <c r="B53" i="78"/>
  <c r="B68" i="78" s="1"/>
  <c r="U52" i="78"/>
  <c r="U67" i="78" s="1"/>
  <c r="T52" i="78"/>
  <c r="T67" i="78" s="1"/>
  <c r="L52" i="78"/>
  <c r="L67" i="78" s="1"/>
  <c r="K52" i="78"/>
  <c r="K67" i="78" s="1"/>
  <c r="C52" i="78"/>
  <c r="C67" i="78" s="1"/>
  <c r="B52" i="78"/>
  <c r="B67" i="78" s="1"/>
  <c r="T51" i="78"/>
  <c r="T66" i="78" s="1"/>
  <c r="K51" i="78"/>
  <c r="K66" i="78" s="1"/>
  <c r="B51" i="78"/>
  <c r="B66" i="78" s="1"/>
  <c r="Y50" i="78"/>
  <c r="Y65" i="78" s="1"/>
  <c r="X50" i="78"/>
  <c r="X65" i="78" s="1"/>
  <c r="W50" i="78"/>
  <c r="W65" i="78" s="1"/>
  <c r="V50" i="78"/>
  <c r="V65" i="78" s="1"/>
  <c r="U50" i="78"/>
  <c r="U65" i="78" s="1"/>
  <c r="T50" i="78"/>
  <c r="T65" i="78" s="1"/>
  <c r="P50" i="78"/>
  <c r="P65" i="78" s="1"/>
  <c r="O50" i="78"/>
  <c r="O65" i="78" s="1"/>
  <c r="N50" i="78"/>
  <c r="N65" i="78" s="1"/>
  <c r="M50" i="78"/>
  <c r="M65" i="78" s="1"/>
  <c r="L50" i="78"/>
  <c r="L65" i="78" s="1"/>
  <c r="K50" i="78"/>
  <c r="K65" i="78" s="1"/>
  <c r="G50" i="78"/>
  <c r="G65" i="78" s="1"/>
  <c r="F50" i="78"/>
  <c r="F65" i="78" s="1"/>
  <c r="E50" i="78"/>
  <c r="E65" i="78" s="1"/>
  <c r="D50" i="78"/>
  <c r="D65" i="78" s="1"/>
  <c r="C50" i="78"/>
  <c r="C65" i="78" s="1"/>
  <c r="B50" i="78"/>
  <c r="B65" i="78" s="1"/>
  <c r="Y49" i="78"/>
  <c r="Y64" i="78" s="1"/>
  <c r="X49" i="78"/>
  <c r="X64" i="78" s="1"/>
  <c r="W49" i="78"/>
  <c r="W64" i="78" s="1"/>
  <c r="V49" i="78"/>
  <c r="V64" i="78" s="1"/>
  <c r="P49" i="78"/>
  <c r="P64" i="78" s="1"/>
  <c r="O49" i="78"/>
  <c r="O64" i="78" s="1"/>
  <c r="N49" i="78"/>
  <c r="N64" i="78" s="1"/>
  <c r="M49" i="78"/>
  <c r="M64" i="78" s="1"/>
  <c r="G49" i="78"/>
  <c r="G64" i="78" s="1"/>
  <c r="F49" i="78"/>
  <c r="F64" i="78" s="1"/>
  <c r="E49" i="78"/>
  <c r="E64" i="78" s="1"/>
  <c r="D49" i="78"/>
  <c r="D64" i="78" s="1"/>
  <c r="X47" i="78"/>
  <c r="O47" i="78"/>
  <c r="F47" i="78"/>
  <c r="AP32" i="78"/>
  <c r="AG32" i="78"/>
  <c r="X32" i="78"/>
  <c r="O32" i="78"/>
  <c r="F32" i="78"/>
  <c r="AP17" i="78"/>
  <c r="AG17" i="78"/>
  <c r="X17" i="78"/>
  <c r="O17" i="78"/>
  <c r="F17" i="78"/>
  <c r="BH2" i="78"/>
  <c r="AY2" i="78"/>
  <c r="AP2" i="78"/>
  <c r="AG2" i="78"/>
  <c r="X2" i="78"/>
  <c r="O2" i="78"/>
  <c r="AP9" i="78" l="1"/>
  <c r="BH9" i="78"/>
  <c r="X69" i="78"/>
  <c r="O9" i="79"/>
  <c r="O24" i="78"/>
  <c r="F54" i="78"/>
  <c r="X9" i="78"/>
  <c r="O39" i="79"/>
  <c r="AG9" i="78"/>
  <c r="O69" i="78"/>
  <c r="O54" i="79"/>
  <c r="O69" i="79"/>
  <c r="X39" i="78"/>
  <c r="X39" i="79"/>
  <c r="X69" i="79"/>
  <c r="AP24" i="78"/>
  <c r="X54" i="78"/>
  <c r="AY9" i="78"/>
  <c r="AY9" i="79"/>
  <c r="AG39" i="79"/>
  <c r="X9" i="79"/>
  <c r="AP24" i="79"/>
  <c r="F69" i="79"/>
  <c r="X54" i="79"/>
  <c r="O24" i="79"/>
  <c r="F54" i="79"/>
  <c r="AP9" i="79"/>
  <c r="BH9" i="79"/>
  <c r="AG24" i="79"/>
  <c r="AG9" i="79"/>
  <c r="AP39" i="79"/>
  <c r="X24" i="78"/>
  <c r="O39" i="78"/>
  <c r="O54" i="78"/>
  <c r="O9" i="78"/>
  <c r="AG24" i="78"/>
  <c r="AG39" i="78"/>
  <c r="F69" i="78"/>
  <c r="C25" i="30" l="1"/>
  <c r="E25" i="30"/>
  <c r="D25" i="30"/>
  <c r="C15" i="30" l="1"/>
  <c r="D15" i="30"/>
  <c r="E15" i="30"/>
  <c r="Y34" i="73" l="1"/>
  <c r="W34" i="73"/>
  <c r="V34" i="73"/>
  <c r="U34" i="73"/>
  <c r="S34" i="73"/>
  <c r="R34" i="73"/>
  <c r="Y26" i="73"/>
  <c r="W26" i="73"/>
  <c r="V26" i="73"/>
  <c r="Y17" i="73"/>
  <c r="W17" i="73"/>
  <c r="V17" i="73"/>
  <c r="U26" i="73"/>
  <c r="S26" i="73"/>
  <c r="R26" i="73"/>
  <c r="U17" i="73"/>
  <c r="S17" i="73"/>
  <c r="R17" i="73"/>
  <c r="AC8" i="73"/>
  <c r="AA8" i="73"/>
  <c r="Z8" i="73"/>
  <c r="Y8" i="73"/>
  <c r="W8" i="73"/>
  <c r="V8" i="73"/>
  <c r="Y33" i="73"/>
  <c r="W33" i="73"/>
  <c r="V33" i="73"/>
  <c r="U33" i="73"/>
  <c r="S33" i="73"/>
  <c r="R33" i="73"/>
  <c r="Y25" i="73"/>
  <c r="W25" i="73"/>
  <c r="V25" i="73"/>
  <c r="Y16" i="73"/>
  <c r="W16" i="73"/>
  <c r="V16" i="73"/>
  <c r="U25" i="73"/>
  <c r="S25" i="73"/>
  <c r="R25" i="73"/>
  <c r="U16" i="73"/>
  <c r="S16" i="73"/>
  <c r="R16" i="73"/>
  <c r="AC7" i="73"/>
  <c r="AA7" i="73"/>
  <c r="Z7" i="73"/>
  <c r="Y7" i="73"/>
  <c r="W7" i="73"/>
  <c r="V7" i="73"/>
  <c r="Y32" i="73"/>
  <c r="W32" i="73"/>
  <c r="V32" i="73"/>
  <c r="U32" i="73"/>
  <c r="S32" i="73"/>
  <c r="R32" i="73"/>
  <c r="Y24" i="73"/>
  <c r="W24" i="73"/>
  <c r="V24" i="73"/>
  <c r="Y15" i="73"/>
  <c r="W15" i="73"/>
  <c r="V15" i="73"/>
  <c r="U24" i="73"/>
  <c r="S24" i="73"/>
  <c r="R24" i="73"/>
  <c r="U15" i="73"/>
  <c r="S15" i="73"/>
  <c r="R15" i="73"/>
  <c r="AC6" i="73"/>
  <c r="AA6" i="73"/>
  <c r="Z6" i="73"/>
  <c r="Y6" i="73"/>
  <c r="W6" i="73"/>
  <c r="V6" i="73"/>
  <c r="Y31" i="73"/>
  <c r="W31" i="73"/>
  <c r="V31" i="73"/>
  <c r="U31" i="73"/>
  <c r="S31" i="73"/>
  <c r="R31" i="73"/>
  <c r="Y23" i="73"/>
  <c r="W23" i="73"/>
  <c r="V23" i="73"/>
  <c r="Y14" i="73"/>
  <c r="W14" i="73"/>
  <c r="V14" i="73"/>
  <c r="U23" i="73"/>
  <c r="S23" i="73"/>
  <c r="R23" i="73"/>
  <c r="U14" i="73"/>
  <c r="S14" i="73"/>
  <c r="R14" i="73"/>
  <c r="AC5" i="73"/>
  <c r="AA5" i="73"/>
  <c r="Z5" i="73"/>
  <c r="Y5" i="73"/>
  <c r="W5" i="73"/>
  <c r="V5" i="73"/>
  <c r="R7" i="73" l="1"/>
  <c r="U7" i="73" l="1"/>
  <c r="T7" i="73"/>
  <c r="S7" i="73"/>
  <c r="R8" i="73" l="1"/>
  <c r="T8" i="73" l="1"/>
  <c r="S8" i="73"/>
  <c r="U8" i="73"/>
  <c r="R6" i="73" l="1"/>
  <c r="U6" i="73" l="1"/>
  <c r="T6" i="73"/>
  <c r="S6" i="73"/>
  <c r="R5" i="73" l="1"/>
  <c r="T5" i="73" l="1"/>
  <c r="S5" i="73"/>
  <c r="U5" i="73"/>
  <c r="A28" i="46" l="1"/>
  <c r="A22" i="46"/>
  <c r="B12" i="33"/>
  <c r="B11" i="33"/>
  <c r="B10" i="33"/>
  <c r="B9" i="33"/>
  <c r="B8" i="33"/>
  <c r="B12" i="32"/>
  <c r="B11" i="32"/>
  <c r="B10" i="32"/>
  <c r="B9" i="32"/>
  <c r="B8" i="32"/>
  <c r="B29" i="30"/>
  <c r="B28" i="30"/>
  <c r="B27" i="30"/>
  <c r="B26" i="30"/>
  <c r="B24" i="30"/>
  <c r="B3" i="30"/>
  <c r="B12" i="31"/>
  <c r="B11" i="31"/>
  <c r="B10" i="31"/>
  <c r="B9" i="31"/>
  <c r="B8" i="31"/>
  <c r="B51" i="34"/>
  <c r="A32" i="46" s="1"/>
  <c r="B50" i="34"/>
  <c r="B49" i="34"/>
  <c r="B48" i="34"/>
  <c r="B38" i="34"/>
  <c r="A29" i="46" s="1"/>
  <c r="B37" i="34"/>
  <c r="B36" i="34"/>
  <c r="B35" i="34"/>
  <c r="B25" i="34"/>
  <c r="A26" i="46" s="1"/>
  <c r="B24" i="34"/>
  <c r="B23" i="34"/>
  <c r="B22" i="34"/>
  <c r="B12" i="34"/>
  <c r="A23" i="46" s="1"/>
  <c r="B11" i="34"/>
  <c r="B10" i="34"/>
  <c r="B9" i="34"/>
  <c r="B47" i="34"/>
  <c r="A31" i="46" s="1"/>
  <c r="B34" i="34"/>
  <c r="B21" i="34"/>
  <c r="A25" i="46" s="1"/>
  <c r="B8" i="34"/>
  <c r="K29" i="30" l="1"/>
  <c r="K25" i="34"/>
  <c r="J26" i="46" s="1"/>
  <c r="G12" i="34"/>
  <c r="F23" i="46" s="1"/>
  <c r="G12" i="31"/>
  <c r="J12" i="34"/>
  <c r="I23" i="46" s="1"/>
  <c r="J12" i="31"/>
  <c r="G29" i="30"/>
  <c r="G25" i="34"/>
  <c r="F26" i="46" s="1"/>
  <c r="H25" i="34"/>
  <c r="G26" i="46" s="1"/>
  <c r="H29" i="30"/>
  <c r="G38" i="34"/>
  <c r="F29" i="46" s="1"/>
  <c r="G12" i="32"/>
  <c r="H12" i="32"/>
  <c r="H38" i="34"/>
  <c r="G29" i="46" s="1"/>
  <c r="G51" i="34"/>
  <c r="F32" i="46" s="1"/>
  <c r="G12" i="33"/>
  <c r="H51" i="34"/>
  <c r="G32" i="46" s="1"/>
  <c r="H12" i="33"/>
  <c r="H12" i="34"/>
  <c r="G23" i="46" s="1"/>
  <c r="H12" i="31"/>
  <c r="F51" i="34"/>
  <c r="E32" i="46" s="1"/>
  <c r="F12" i="33"/>
  <c r="F29" i="30"/>
  <c r="F25" i="34"/>
  <c r="E26" i="46" s="1"/>
  <c r="F38" i="34"/>
  <c r="E29" i="46" s="1"/>
  <c r="F12" i="32"/>
  <c r="J12" i="32"/>
  <c r="J38" i="34"/>
  <c r="I29" i="46" s="1"/>
  <c r="K12" i="32"/>
  <c r="K38" i="34"/>
  <c r="J29" i="46" s="1"/>
  <c r="J51" i="34"/>
  <c r="I32" i="46" s="1"/>
  <c r="J12" i="33"/>
  <c r="K12" i="33"/>
  <c r="K51" i="34"/>
  <c r="J32" i="46" s="1"/>
  <c r="L12" i="31"/>
  <c r="L12" i="34"/>
  <c r="K23" i="46" s="1"/>
  <c r="D29" i="30"/>
  <c r="D25" i="34"/>
  <c r="C26" i="46" s="1"/>
  <c r="L29" i="30"/>
  <c r="L25" i="34"/>
  <c r="K26" i="46" s="1"/>
  <c r="D12" i="32"/>
  <c r="D38" i="34"/>
  <c r="C29" i="46" s="1"/>
  <c r="E38" i="34"/>
  <c r="D29" i="46" s="1"/>
  <c r="E12" i="32"/>
  <c r="L12" i="32"/>
  <c r="L38" i="34"/>
  <c r="K29" i="46" s="1"/>
  <c r="D51" i="34"/>
  <c r="C32" i="46" s="1"/>
  <c r="D12" i="33"/>
  <c r="E12" i="33"/>
  <c r="E51" i="34"/>
  <c r="D32" i="46" s="1"/>
  <c r="J25" i="34"/>
  <c r="I26" i="46" s="1"/>
  <c r="J29" i="30"/>
  <c r="I12" i="34"/>
  <c r="H23" i="46" s="1"/>
  <c r="I12" i="31"/>
  <c r="M12" i="31"/>
  <c r="M12" i="34"/>
  <c r="L23" i="46" s="1"/>
  <c r="I25" i="34"/>
  <c r="H26" i="46" s="1"/>
  <c r="I29" i="30"/>
  <c r="M29" i="30"/>
  <c r="M25" i="34"/>
  <c r="L26" i="46" s="1"/>
  <c r="I12" i="32"/>
  <c r="I38" i="34"/>
  <c r="H29" i="46" s="1"/>
  <c r="M38" i="34"/>
  <c r="L29" i="46" s="1"/>
  <c r="M12" i="32"/>
  <c r="I51" i="34"/>
  <c r="H32" i="46" s="1"/>
  <c r="I12" i="33"/>
  <c r="L51" i="34"/>
  <c r="K32" i="46" s="1"/>
  <c r="L12" i="33"/>
  <c r="F12" i="34"/>
  <c r="E23" i="46" s="1"/>
  <c r="F12" i="31"/>
  <c r="K12" i="31"/>
  <c r="K12" i="34"/>
  <c r="J23" i="46" s="1"/>
  <c r="E29" i="30"/>
  <c r="E25" i="34"/>
  <c r="D26" i="46" s="1"/>
  <c r="C29" i="30"/>
  <c r="C25" i="34"/>
  <c r="B26" i="46" s="1"/>
  <c r="C12" i="32"/>
  <c r="C38" i="34"/>
  <c r="B29" i="46" s="1"/>
  <c r="C12" i="33"/>
  <c r="C51" i="34"/>
  <c r="B32" i="46" s="1"/>
  <c r="M12" i="33"/>
  <c r="M51" i="34"/>
  <c r="L32" i="46" s="1"/>
  <c r="E12" i="31" l="1"/>
  <c r="E12" i="34"/>
  <c r="D23" i="46" s="1"/>
  <c r="C12" i="31"/>
  <c r="C12" i="34"/>
  <c r="B23" i="46" s="1"/>
  <c r="D12" i="34"/>
  <c r="C23" i="46" s="1"/>
  <c r="D12" i="31"/>
  <c r="Y34" i="74" l="1"/>
  <c r="W34" i="74"/>
  <c r="V34" i="74"/>
  <c r="U34" i="74"/>
  <c r="S34" i="74"/>
  <c r="R34" i="74"/>
  <c r="Y26" i="74"/>
  <c r="W26" i="74"/>
  <c r="V26" i="74"/>
  <c r="Y17" i="74"/>
  <c r="W17" i="74"/>
  <c r="V17" i="74"/>
  <c r="U26" i="74"/>
  <c r="S26" i="74"/>
  <c r="R26" i="74"/>
  <c r="U17" i="74"/>
  <c r="S17" i="74"/>
  <c r="R17" i="74"/>
  <c r="AC8" i="74"/>
  <c r="AA8" i="74"/>
  <c r="Z8" i="74"/>
  <c r="Y8" i="74"/>
  <c r="W8" i="74"/>
  <c r="V8" i="74"/>
  <c r="Y33" i="74"/>
  <c r="W33" i="74"/>
  <c r="V33" i="74"/>
  <c r="U33" i="74"/>
  <c r="S33" i="74"/>
  <c r="R33" i="74"/>
  <c r="Y25" i="74"/>
  <c r="W25" i="74"/>
  <c r="V25" i="74"/>
  <c r="Y16" i="74"/>
  <c r="W16" i="74"/>
  <c r="V16" i="74"/>
  <c r="U25" i="74"/>
  <c r="S25" i="74"/>
  <c r="R25" i="74"/>
  <c r="U16" i="74"/>
  <c r="S16" i="74"/>
  <c r="R16" i="74"/>
  <c r="AC7" i="74"/>
  <c r="AA7" i="74"/>
  <c r="Z7" i="74"/>
  <c r="Y7" i="74"/>
  <c r="W7" i="74"/>
  <c r="V7" i="74"/>
  <c r="Y32" i="74"/>
  <c r="W32" i="74"/>
  <c r="V32" i="74"/>
  <c r="U32" i="74"/>
  <c r="S32" i="74"/>
  <c r="R32" i="74"/>
  <c r="Y24" i="74"/>
  <c r="W24" i="74"/>
  <c r="V24" i="74"/>
  <c r="Y15" i="74"/>
  <c r="W15" i="74"/>
  <c r="V15" i="74"/>
  <c r="U24" i="74"/>
  <c r="S24" i="74"/>
  <c r="R24" i="74"/>
  <c r="U15" i="74"/>
  <c r="S15" i="74"/>
  <c r="R15" i="74"/>
  <c r="AC6" i="74"/>
  <c r="AA6" i="74"/>
  <c r="Z6" i="74"/>
  <c r="Y6" i="74"/>
  <c r="W6" i="74"/>
  <c r="V6" i="74"/>
  <c r="Y31" i="74"/>
  <c r="W31" i="74"/>
  <c r="V31" i="74"/>
  <c r="U31" i="74"/>
  <c r="S31" i="74"/>
  <c r="R31" i="74"/>
  <c r="Y23" i="74"/>
  <c r="W23" i="74"/>
  <c r="V23" i="74"/>
  <c r="Y14" i="74"/>
  <c r="W14" i="74"/>
  <c r="V14" i="74"/>
  <c r="U23" i="74"/>
  <c r="S23" i="74"/>
  <c r="R23" i="74"/>
  <c r="U14" i="74"/>
  <c r="S14" i="74"/>
  <c r="R14" i="74"/>
  <c r="AC5" i="74"/>
  <c r="AA5" i="74"/>
  <c r="Z5" i="74"/>
  <c r="Y5" i="74"/>
  <c r="W5" i="74"/>
  <c r="V5" i="74"/>
  <c r="K11" i="34" l="1"/>
  <c r="K11" i="31"/>
  <c r="J24" i="34"/>
  <c r="J28" i="30"/>
  <c r="F37" i="34"/>
  <c r="F11" i="32"/>
  <c r="G11" i="31"/>
  <c r="G11" i="34"/>
  <c r="L11" i="34"/>
  <c r="L11" i="31"/>
  <c r="H24" i="34"/>
  <c r="H28" i="30"/>
  <c r="K11" i="32"/>
  <c r="K37" i="34"/>
  <c r="J50" i="34"/>
  <c r="J11" i="33"/>
  <c r="M11" i="31"/>
  <c r="M11" i="34"/>
  <c r="G11" i="32"/>
  <c r="G37" i="34"/>
  <c r="L11" i="32"/>
  <c r="L37" i="34"/>
  <c r="H50" i="34"/>
  <c r="H11" i="33"/>
  <c r="F28" i="30"/>
  <c r="F24" i="34"/>
  <c r="I11" i="32"/>
  <c r="I37" i="34"/>
  <c r="M11" i="32"/>
  <c r="M37" i="34"/>
  <c r="J11" i="31"/>
  <c r="J11" i="34"/>
  <c r="K24" i="34"/>
  <c r="K28" i="30"/>
  <c r="F50" i="34"/>
  <c r="F11" i="33"/>
  <c r="I11" i="31"/>
  <c r="I11" i="34"/>
  <c r="H11" i="34"/>
  <c r="H11" i="31"/>
  <c r="G28" i="30"/>
  <c r="G24" i="34"/>
  <c r="L24" i="34"/>
  <c r="L28" i="30"/>
  <c r="J11" i="32"/>
  <c r="J37" i="34"/>
  <c r="K50" i="34"/>
  <c r="K11" i="33"/>
  <c r="I28" i="30"/>
  <c r="I24" i="34"/>
  <c r="M28" i="30"/>
  <c r="M24" i="34"/>
  <c r="H37" i="34"/>
  <c r="H11" i="32"/>
  <c r="G11" i="33"/>
  <c r="G50" i="34"/>
  <c r="L11" i="33"/>
  <c r="L50" i="34"/>
  <c r="F11" i="34"/>
  <c r="F11" i="31"/>
  <c r="I11" i="33"/>
  <c r="I50" i="34"/>
  <c r="M50" i="34"/>
  <c r="M11" i="33"/>
  <c r="R8" i="74"/>
  <c r="C50" i="34" l="1"/>
  <c r="C11" i="33"/>
  <c r="D11" i="33" l="1"/>
  <c r="D50" i="34"/>
  <c r="E50" i="34"/>
  <c r="E11" i="33"/>
  <c r="T8" i="74"/>
  <c r="S8" i="74"/>
  <c r="U8" i="74"/>
  <c r="R7" i="74" l="1"/>
  <c r="C11" i="32" l="1"/>
  <c r="C37" i="34"/>
  <c r="E11" i="32"/>
  <c r="E37" i="34"/>
  <c r="D11" i="32"/>
  <c r="D37" i="34"/>
  <c r="U7" i="74"/>
  <c r="T7" i="74"/>
  <c r="S7" i="74"/>
  <c r="R6" i="74" l="1"/>
  <c r="U6" i="74"/>
  <c r="D24" i="34" l="1"/>
  <c r="D28" i="30"/>
  <c r="E28" i="30"/>
  <c r="E24" i="34"/>
  <c r="C24" i="34"/>
  <c r="C28" i="30"/>
  <c r="T6" i="74"/>
  <c r="S6" i="74"/>
  <c r="R5" i="74" l="1"/>
  <c r="C11" i="31" l="1"/>
  <c r="C11" i="34"/>
  <c r="E11" i="31"/>
  <c r="E11" i="34"/>
  <c r="D11" i="34"/>
  <c r="D11" i="31"/>
  <c r="T5" i="74"/>
  <c r="S5" i="74"/>
  <c r="U5" i="74"/>
  <c r="F10" i="31" l="1"/>
  <c r="F10" i="34"/>
  <c r="F10" i="32"/>
  <c r="F36" i="34"/>
  <c r="K10" i="31"/>
  <c r="K10" i="34"/>
  <c r="J27" i="30"/>
  <c r="J23" i="34"/>
  <c r="K10" i="32"/>
  <c r="K36" i="34"/>
  <c r="J10" i="33"/>
  <c r="J49" i="34"/>
  <c r="L10" i="31"/>
  <c r="L10" i="34"/>
  <c r="H27" i="30"/>
  <c r="H23" i="34"/>
  <c r="G10" i="32"/>
  <c r="G36" i="34"/>
  <c r="L36" i="34"/>
  <c r="L10" i="32"/>
  <c r="H49" i="34"/>
  <c r="H10" i="33"/>
  <c r="G10" i="34"/>
  <c r="G10" i="31"/>
  <c r="I10" i="34"/>
  <c r="I10" i="31"/>
  <c r="M10" i="31"/>
  <c r="M10" i="34"/>
  <c r="I10" i="32"/>
  <c r="I36" i="34"/>
  <c r="M36" i="34"/>
  <c r="M10" i="32"/>
  <c r="F27" i="30"/>
  <c r="F23" i="34"/>
  <c r="F10" i="33"/>
  <c r="F49" i="34"/>
  <c r="J10" i="34"/>
  <c r="J10" i="31"/>
  <c r="K27" i="30"/>
  <c r="K23" i="34"/>
  <c r="J36" i="34"/>
  <c r="J10" i="32"/>
  <c r="K10" i="33"/>
  <c r="K49" i="34"/>
  <c r="H10" i="34"/>
  <c r="H10" i="31"/>
  <c r="G23" i="34"/>
  <c r="G27" i="30"/>
  <c r="L23" i="34"/>
  <c r="L27" i="30"/>
  <c r="H10" i="32"/>
  <c r="H36" i="34"/>
  <c r="G49" i="34"/>
  <c r="G10" i="33"/>
  <c r="L49" i="34"/>
  <c r="L10" i="33"/>
  <c r="I23" i="34"/>
  <c r="I27" i="30"/>
  <c r="M27" i="30"/>
  <c r="M23" i="34"/>
  <c r="I49" i="34"/>
  <c r="I10" i="33"/>
  <c r="M10" i="33"/>
  <c r="M49" i="34"/>
  <c r="C10" i="33" l="1"/>
  <c r="C49" i="34"/>
  <c r="E10" i="33"/>
  <c r="E49" i="34"/>
  <c r="D10" i="33" l="1"/>
  <c r="D49" i="34"/>
  <c r="E10" i="32" l="1"/>
  <c r="E36" i="34"/>
  <c r="C36" i="34"/>
  <c r="C10" i="32"/>
  <c r="D36" i="34"/>
  <c r="D10" i="32"/>
  <c r="D27" i="30" l="1"/>
  <c r="D23" i="34"/>
  <c r="E27" i="30"/>
  <c r="E23" i="34"/>
  <c r="C27" i="30"/>
  <c r="C23" i="34"/>
  <c r="D10" i="31" l="1"/>
  <c r="D10" i="34"/>
  <c r="C10" i="31"/>
  <c r="C10" i="34"/>
  <c r="E10" i="31"/>
  <c r="E10" i="34"/>
  <c r="H9" i="31" l="1"/>
  <c r="H9" i="34"/>
  <c r="G26" i="30"/>
  <c r="G22" i="34"/>
  <c r="L22" i="34"/>
  <c r="L26" i="30"/>
  <c r="H35" i="34"/>
  <c r="H9" i="32"/>
  <c r="G9" i="33"/>
  <c r="G48" i="34"/>
  <c r="L9" i="33"/>
  <c r="L48" i="34"/>
  <c r="I26" i="30"/>
  <c r="I22" i="34"/>
  <c r="M22" i="34"/>
  <c r="M26" i="30"/>
  <c r="I9" i="33"/>
  <c r="I48" i="34"/>
  <c r="M48" i="34"/>
  <c r="M9" i="33"/>
  <c r="F9" i="34"/>
  <c r="F9" i="31"/>
  <c r="F35" i="34"/>
  <c r="F9" i="32"/>
  <c r="K9" i="34"/>
  <c r="K9" i="31"/>
  <c r="J26" i="30"/>
  <c r="J22" i="34"/>
  <c r="K9" i="32"/>
  <c r="K35" i="34"/>
  <c r="J9" i="33"/>
  <c r="J48" i="34"/>
  <c r="G9" i="31"/>
  <c r="G9" i="34"/>
  <c r="L9" i="34"/>
  <c r="L9" i="31"/>
  <c r="H26" i="30"/>
  <c r="H22" i="34"/>
  <c r="G35" i="34"/>
  <c r="G9" i="32"/>
  <c r="L9" i="32"/>
  <c r="L35" i="34"/>
  <c r="H9" i="33"/>
  <c r="H48" i="34"/>
  <c r="M9" i="31"/>
  <c r="M9" i="34"/>
  <c r="I9" i="32"/>
  <c r="I35" i="34"/>
  <c r="M9" i="32"/>
  <c r="M35" i="34"/>
  <c r="I9" i="31"/>
  <c r="I9" i="34"/>
  <c r="F26" i="30"/>
  <c r="F22" i="34"/>
  <c r="F9" i="33"/>
  <c r="F48" i="34"/>
  <c r="J9" i="34"/>
  <c r="J9" i="31"/>
  <c r="K22" i="34"/>
  <c r="K26" i="30"/>
  <c r="J35" i="34"/>
  <c r="J9" i="32"/>
  <c r="K48" i="34"/>
  <c r="K9" i="33"/>
  <c r="C48" i="34" l="1"/>
  <c r="C9" i="33"/>
  <c r="E48" i="34"/>
  <c r="E9" i="33"/>
  <c r="D48" i="34" l="1"/>
  <c r="D9" i="33"/>
  <c r="E9" i="32" l="1"/>
  <c r="E35" i="34"/>
  <c r="C9" i="32"/>
  <c r="C35" i="34"/>
  <c r="D9" i="32"/>
  <c r="D35" i="34"/>
  <c r="C22" i="34" l="1"/>
  <c r="C26" i="30"/>
  <c r="D22" i="34"/>
  <c r="D26" i="30"/>
  <c r="E26" i="30"/>
  <c r="E22" i="34"/>
  <c r="E9" i="31" l="1"/>
  <c r="E9" i="34"/>
  <c r="D9" i="34"/>
  <c r="D9" i="31"/>
  <c r="C9" i="34"/>
  <c r="C9" i="31"/>
  <c r="J5" i="73" l="1"/>
  <c r="J5" i="74"/>
  <c r="C23" i="73"/>
  <c r="C23" i="74"/>
  <c r="J31" i="73"/>
  <c r="J31" i="74"/>
  <c r="H6" i="73"/>
  <c r="H6" i="74"/>
  <c r="F15" i="73"/>
  <c r="F15" i="74"/>
  <c r="F32" i="73"/>
  <c r="F32" i="74"/>
  <c r="H32" i="73"/>
  <c r="H32" i="74"/>
  <c r="G7" i="73"/>
  <c r="G7" i="74"/>
  <c r="D16" i="73"/>
  <c r="D16" i="74"/>
  <c r="J25" i="73"/>
  <c r="J25" i="74"/>
  <c r="D33" i="73"/>
  <c r="D33" i="74"/>
  <c r="G33" i="73"/>
  <c r="G33" i="74"/>
  <c r="C17" i="73"/>
  <c r="C17" i="74"/>
  <c r="H26" i="73"/>
  <c r="H26" i="74"/>
  <c r="C34" i="73"/>
  <c r="C34" i="74"/>
  <c r="D23" i="73"/>
  <c r="D23" i="74"/>
  <c r="J6" i="73"/>
  <c r="J6" i="74"/>
  <c r="C24" i="73"/>
  <c r="C24" i="74"/>
  <c r="J32" i="73"/>
  <c r="J32" i="74"/>
  <c r="H7" i="73"/>
  <c r="H7" i="74"/>
  <c r="F16" i="73"/>
  <c r="F16" i="74"/>
  <c r="F33" i="73"/>
  <c r="F33" i="74"/>
  <c r="H33" i="73"/>
  <c r="H33" i="74"/>
  <c r="G8" i="73"/>
  <c r="G8" i="74"/>
  <c r="D17" i="73"/>
  <c r="D17" i="74"/>
  <c r="J26" i="73"/>
  <c r="J26" i="74"/>
  <c r="D34" i="73"/>
  <c r="D34" i="74"/>
  <c r="G34" i="73"/>
  <c r="G34" i="74"/>
  <c r="L5" i="73"/>
  <c r="L5" i="74"/>
  <c r="F23" i="73"/>
  <c r="F23" i="74"/>
  <c r="H14" i="73"/>
  <c r="H14" i="74"/>
  <c r="K6" i="73"/>
  <c r="K6" i="74"/>
  <c r="D24" i="73"/>
  <c r="D24" i="74"/>
  <c r="G15" i="73"/>
  <c r="G15" i="74"/>
  <c r="J7" i="73"/>
  <c r="J7" i="74"/>
  <c r="C25" i="73"/>
  <c r="C25" i="74"/>
  <c r="J33" i="73"/>
  <c r="J33" i="74"/>
  <c r="H8" i="73"/>
  <c r="H8" i="74"/>
  <c r="F17" i="73"/>
  <c r="F17" i="74"/>
  <c r="F34" i="73"/>
  <c r="F34" i="74"/>
  <c r="H34" i="73"/>
  <c r="H34" i="74"/>
  <c r="J14" i="73"/>
  <c r="J14" i="74"/>
  <c r="L6" i="73"/>
  <c r="L6" i="74"/>
  <c r="F24" i="73"/>
  <c r="F24" i="74"/>
  <c r="H15" i="73"/>
  <c r="H15" i="74"/>
  <c r="K7" i="73"/>
  <c r="K7" i="74"/>
  <c r="D25" i="73"/>
  <c r="D25" i="74"/>
  <c r="G16" i="73"/>
  <c r="G16" i="74"/>
  <c r="J8" i="73"/>
  <c r="J8" i="74"/>
  <c r="C26" i="73"/>
  <c r="C26" i="74"/>
  <c r="J34" i="73"/>
  <c r="J34" i="74"/>
  <c r="G23" i="73"/>
  <c r="G23" i="74"/>
  <c r="N6" i="73"/>
  <c r="N6" i="74"/>
  <c r="J15" i="73"/>
  <c r="J15" i="74"/>
  <c r="L7" i="73"/>
  <c r="L7" i="74"/>
  <c r="F25" i="73"/>
  <c r="F25" i="74"/>
  <c r="H16" i="73"/>
  <c r="H16" i="74"/>
  <c r="K8" i="73"/>
  <c r="K8" i="74"/>
  <c r="D26" i="73"/>
  <c r="D26" i="74"/>
  <c r="G17" i="73"/>
  <c r="G17" i="74"/>
  <c r="G14" i="73"/>
  <c r="G14" i="74"/>
  <c r="N5" i="73"/>
  <c r="N5" i="74"/>
  <c r="C14" i="73"/>
  <c r="C14" i="74"/>
  <c r="H23" i="73"/>
  <c r="H23" i="74"/>
  <c r="C31" i="73"/>
  <c r="C31" i="74"/>
  <c r="G24" i="73"/>
  <c r="G24" i="74"/>
  <c r="N7" i="73"/>
  <c r="N7" i="74"/>
  <c r="J16" i="73"/>
  <c r="J16" i="74"/>
  <c r="L8" i="73"/>
  <c r="L8" i="74"/>
  <c r="F26" i="73"/>
  <c r="F26" i="74"/>
  <c r="H17" i="73"/>
  <c r="H17" i="74"/>
  <c r="K5" i="73"/>
  <c r="K5" i="74"/>
  <c r="G5" i="73"/>
  <c r="G5" i="74"/>
  <c r="D14" i="73"/>
  <c r="D14" i="74"/>
  <c r="J23" i="73"/>
  <c r="J23" i="74"/>
  <c r="D31" i="73"/>
  <c r="D31" i="74"/>
  <c r="G31" i="73"/>
  <c r="G31" i="74"/>
  <c r="C15" i="73"/>
  <c r="C15" i="74"/>
  <c r="H24" i="73"/>
  <c r="H24" i="74"/>
  <c r="C32" i="73"/>
  <c r="C32" i="74"/>
  <c r="G25" i="73"/>
  <c r="G25" i="74"/>
  <c r="N8" i="73"/>
  <c r="N8" i="74"/>
  <c r="J17" i="73"/>
  <c r="J17" i="74"/>
  <c r="H5" i="73"/>
  <c r="H5" i="74"/>
  <c r="F14" i="73"/>
  <c r="F14" i="74"/>
  <c r="F31" i="73"/>
  <c r="F31" i="74"/>
  <c r="H31" i="73"/>
  <c r="H31" i="74"/>
  <c r="G6" i="73"/>
  <c r="G6" i="74"/>
  <c r="D15" i="73"/>
  <c r="D15" i="74"/>
  <c r="J24" i="73"/>
  <c r="J24" i="74"/>
  <c r="D32" i="73"/>
  <c r="D32" i="74"/>
  <c r="G32" i="73"/>
  <c r="G32" i="74"/>
  <c r="C16" i="73"/>
  <c r="C16" i="74"/>
  <c r="H25" i="73"/>
  <c r="H25" i="74"/>
  <c r="C33" i="73"/>
  <c r="C33" i="74"/>
  <c r="G26" i="73"/>
  <c r="G26" i="74"/>
  <c r="H8" i="31"/>
  <c r="H8" i="34"/>
  <c r="G22" i="46" s="1"/>
  <c r="G21" i="34"/>
  <c r="F25" i="46" s="1"/>
  <c r="G24" i="30"/>
  <c r="L24" i="30"/>
  <c r="L21" i="34"/>
  <c r="K25" i="46" s="1"/>
  <c r="H8" i="32"/>
  <c r="H34" i="34"/>
  <c r="G28" i="46" s="1"/>
  <c r="G47" i="34"/>
  <c r="F31" i="46" s="1"/>
  <c r="G8" i="33"/>
  <c r="L8" i="33"/>
  <c r="L47" i="34"/>
  <c r="K31" i="46" s="1"/>
  <c r="I21" i="34"/>
  <c r="H25" i="46" s="1"/>
  <c r="I24" i="30"/>
  <c r="M24" i="30"/>
  <c r="M21" i="34"/>
  <c r="L25" i="46" s="1"/>
  <c r="I47" i="34"/>
  <c r="H31" i="46" s="1"/>
  <c r="I8" i="33"/>
  <c r="M8" i="33"/>
  <c r="M47" i="34"/>
  <c r="L31" i="46" s="1"/>
  <c r="F8" i="34"/>
  <c r="E22" i="46" s="1"/>
  <c r="F8" i="31"/>
  <c r="F34" i="34"/>
  <c r="E28" i="46" s="1"/>
  <c r="F8" i="32"/>
  <c r="K8" i="31"/>
  <c r="K8" i="34"/>
  <c r="J22" i="46" s="1"/>
  <c r="J24" i="30"/>
  <c r="J21" i="34"/>
  <c r="I25" i="46" s="1"/>
  <c r="K34" i="34"/>
  <c r="J28" i="46" s="1"/>
  <c r="K8" i="32"/>
  <c r="J8" i="33"/>
  <c r="J47" i="34"/>
  <c r="I31" i="46" s="1"/>
  <c r="G8" i="34"/>
  <c r="F22" i="46" s="1"/>
  <c r="G8" i="31"/>
  <c r="L8" i="31"/>
  <c r="L8" i="34"/>
  <c r="K22" i="46" s="1"/>
  <c r="H24" i="30"/>
  <c r="H21" i="34"/>
  <c r="G25" i="46" s="1"/>
  <c r="G8" i="32"/>
  <c r="G34" i="34"/>
  <c r="F28" i="46" s="1"/>
  <c r="L34" i="34"/>
  <c r="K28" i="46" s="1"/>
  <c r="L8" i="32"/>
  <c r="H8" i="33"/>
  <c r="H47" i="34"/>
  <c r="G31" i="46" s="1"/>
  <c r="I8" i="31"/>
  <c r="I8" i="34"/>
  <c r="H22" i="46" s="1"/>
  <c r="M8" i="31"/>
  <c r="M8" i="34"/>
  <c r="L22" i="46" s="1"/>
  <c r="I8" i="32"/>
  <c r="I34" i="34"/>
  <c r="H28" i="46" s="1"/>
  <c r="M34" i="34"/>
  <c r="L28" i="46" s="1"/>
  <c r="M8" i="32"/>
  <c r="F21" i="34"/>
  <c r="E25" i="46" s="1"/>
  <c r="F24" i="30"/>
  <c r="F47" i="34"/>
  <c r="E31" i="46" s="1"/>
  <c r="F8" i="33"/>
  <c r="J8" i="34"/>
  <c r="I22" i="46" s="1"/>
  <c r="J8" i="31"/>
  <c r="K24" i="30"/>
  <c r="K21" i="34"/>
  <c r="J25" i="46" s="1"/>
  <c r="J8" i="32"/>
  <c r="J34" i="34"/>
  <c r="I28" i="46" s="1"/>
  <c r="K8" i="33"/>
  <c r="K47" i="34"/>
  <c r="J31" i="46" s="1"/>
  <c r="O71" i="72" l="1"/>
  <c r="K68" i="72"/>
  <c r="T65" i="72"/>
  <c r="F65" i="72"/>
  <c r="X62" i="72"/>
  <c r="O62" i="72"/>
  <c r="F62" i="72"/>
  <c r="U56" i="72"/>
  <c r="U71" i="72" s="1"/>
  <c r="T56" i="72"/>
  <c r="T71" i="72" s="1"/>
  <c r="L56" i="72"/>
  <c r="L71" i="72" s="1"/>
  <c r="K56" i="72"/>
  <c r="K71" i="72" s="1"/>
  <c r="C56" i="72"/>
  <c r="C71" i="72" s="1"/>
  <c r="B56" i="72"/>
  <c r="B71" i="72" s="1"/>
  <c r="U55" i="72"/>
  <c r="U70" i="72" s="1"/>
  <c r="T55" i="72"/>
  <c r="T70" i="72" s="1"/>
  <c r="L55" i="72"/>
  <c r="L70" i="72" s="1"/>
  <c r="K55" i="72"/>
  <c r="K70" i="72" s="1"/>
  <c r="F55" i="72"/>
  <c r="C55" i="72"/>
  <c r="C70" i="72" s="1"/>
  <c r="B55" i="72"/>
  <c r="B70" i="72" s="1"/>
  <c r="U54" i="72"/>
  <c r="U69" i="72" s="1"/>
  <c r="T54" i="72"/>
  <c r="T69" i="72" s="1"/>
  <c r="L54" i="72"/>
  <c r="L69" i="72" s="1"/>
  <c r="K54" i="72"/>
  <c r="K69" i="72" s="1"/>
  <c r="C54" i="72"/>
  <c r="C69" i="72" s="1"/>
  <c r="B54" i="72"/>
  <c r="B69" i="72" s="1"/>
  <c r="X53" i="72"/>
  <c r="U53" i="72"/>
  <c r="U68" i="72" s="1"/>
  <c r="T53" i="72"/>
  <c r="T68" i="72" s="1"/>
  <c r="L53" i="72"/>
  <c r="L68" i="72" s="1"/>
  <c r="K53" i="72"/>
  <c r="C53" i="72"/>
  <c r="C68" i="72" s="1"/>
  <c r="B53" i="72"/>
  <c r="B68" i="72" s="1"/>
  <c r="U52" i="72"/>
  <c r="U67" i="72" s="1"/>
  <c r="T52" i="72"/>
  <c r="T67" i="72" s="1"/>
  <c r="L52" i="72"/>
  <c r="L67" i="72" s="1"/>
  <c r="K52" i="72"/>
  <c r="K67" i="72" s="1"/>
  <c r="C52" i="72"/>
  <c r="C67" i="72" s="1"/>
  <c r="B52" i="72"/>
  <c r="B67" i="72" s="1"/>
  <c r="T51" i="72"/>
  <c r="T66" i="72" s="1"/>
  <c r="K51" i="72"/>
  <c r="K66" i="72" s="1"/>
  <c r="B51" i="72"/>
  <c r="B66" i="72" s="1"/>
  <c r="Y50" i="72"/>
  <c r="Y65" i="72" s="1"/>
  <c r="X50" i="72"/>
  <c r="X65" i="72" s="1"/>
  <c r="W50" i="72"/>
  <c r="W65" i="72" s="1"/>
  <c r="V50" i="72"/>
  <c r="V65" i="72" s="1"/>
  <c r="U50" i="72"/>
  <c r="U65" i="72" s="1"/>
  <c r="T50" i="72"/>
  <c r="P50" i="72"/>
  <c r="P65" i="72" s="1"/>
  <c r="O50" i="72"/>
  <c r="O65" i="72" s="1"/>
  <c r="N50" i="72"/>
  <c r="N65" i="72" s="1"/>
  <c r="M50" i="72"/>
  <c r="M65" i="72" s="1"/>
  <c r="L50" i="72"/>
  <c r="L65" i="72" s="1"/>
  <c r="K50" i="72"/>
  <c r="K65" i="72" s="1"/>
  <c r="G50" i="72"/>
  <c r="G65" i="72" s="1"/>
  <c r="F50" i="72"/>
  <c r="E50" i="72"/>
  <c r="E65" i="72" s="1"/>
  <c r="D50" i="72"/>
  <c r="D65" i="72" s="1"/>
  <c r="C50" i="72"/>
  <c r="C65" i="72" s="1"/>
  <c r="B50" i="72"/>
  <c r="B65" i="72" s="1"/>
  <c r="Y49" i="72"/>
  <c r="Y64" i="72" s="1"/>
  <c r="X49" i="72"/>
  <c r="X64" i="72" s="1"/>
  <c r="W49" i="72"/>
  <c r="W64" i="72" s="1"/>
  <c r="V49" i="72"/>
  <c r="V64" i="72" s="1"/>
  <c r="P49" i="72"/>
  <c r="P64" i="72" s="1"/>
  <c r="O49" i="72"/>
  <c r="O64" i="72" s="1"/>
  <c r="N49" i="72"/>
  <c r="N64" i="72" s="1"/>
  <c r="M49" i="72"/>
  <c r="M64" i="72" s="1"/>
  <c r="G49" i="72"/>
  <c r="G64" i="72" s="1"/>
  <c r="F49" i="72"/>
  <c r="F64" i="72" s="1"/>
  <c r="E49" i="72"/>
  <c r="E64" i="72" s="1"/>
  <c r="D49" i="72"/>
  <c r="D64" i="72" s="1"/>
  <c r="X47" i="72"/>
  <c r="O47" i="72"/>
  <c r="F47" i="72"/>
  <c r="AG39" i="72"/>
  <c r="AG38" i="72"/>
  <c r="AP32" i="72"/>
  <c r="AG32" i="72"/>
  <c r="X32" i="72"/>
  <c r="O32" i="72"/>
  <c r="F32" i="72"/>
  <c r="AP26" i="72"/>
  <c r="AG26" i="72"/>
  <c r="AP25" i="72"/>
  <c r="X25" i="72"/>
  <c r="AG24" i="72"/>
  <c r="AP17" i="72"/>
  <c r="AG17" i="72"/>
  <c r="X17" i="72"/>
  <c r="O17" i="72"/>
  <c r="F17" i="72"/>
  <c r="AP11" i="72"/>
  <c r="AY8" i="72"/>
  <c r="AP8" i="72"/>
  <c r="BH2" i="72"/>
  <c r="AY2" i="72"/>
  <c r="AP2" i="72"/>
  <c r="AG2" i="72"/>
  <c r="X2" i="72"/>
  <c r="O2" i="72"/>
  <c r="X71" i="71"/>
  <c r="X69" i="71"/>
  <c r="C68" i="71"/>
  <c r="X65" i="71"/>
  <c r="T65" i="71"/>
  <c r="B65" i="71"/>
  <c r="V64" i="71"/>
  <c r="X62" i="71"/>
  <c r="O62" i="71"/>
  <c r="F62" i="71"/>
  <c r="U56" i="71"/>
  <c r="U71" i="71" s="1"/>
  <c r="T56" i="71"/>
  <c r="T71" i="71" s="1"/>
  <c r="L56" i="71"/>
  <c r="L71" i="71" s="1"/>
  <c r="K56" i="71"/>
  <c r="K71" i="71" s="1"/>
  <c r="C56" i="71"/>
  <c r="C71" i="71" s="1"/>
  <c r="B56" i="71"/>
  <c r="B71" i="71" s="1"/>
  <c r="U55" i="71"/>
  <c r="U70" i="71" s="1"/>
  <c r="T55" i="71"/>
  <c r="T70" i="71" s="1"/>
  <c r="L55" i="71"/>
  <c r="L70" i="71" s="1"/>
  <c r="K55" i="71"/>
  <c r="K70" i="71" s="1"/>
  <c r="C55" i="71"/>
  <c r="C70" i="71" s="1"/>
  <c r="B55" i="71"/>
  <c r="B70" i="71" s="1"/>
  <c r="U54" i="71"/>
  <c r="U69" i="71" s="1"/>
  <c r="T54" i="71"/>
  <c r="T69" i="71" s="1"/>
  <c r="L54" i="71"/>
  <c r="L69" i="71" s="1"/>
  <c r="K54" i="71"/>
  <c r="K69" i="71" s="1"/>
  <c r="C54" i="71"/>
  <c r="C69" i="71" s="1"/>
  <c r="B54" i="71"/>
  <c r="B69" i="71" s="1"/>
  <c r="U53" i="71"/>
  <c r="U68" i="71" s="1"/>
  <c r="T53" i="71"/>
  <c r="T68" i="71" s="1"/>
  <c r="L53" i="71"/>
  <c r="L68" i="71" s="1"/>
  <c r="K53" i="71"/>
  <c r="K68" i="71" s="1"/>
  <c r="F53" i="71"/>
  <c r="T31" i="74" s="1"/>
  <c r="C53" i="71"/>
  <c r="B53" i="71"/>
  <c r="B68" i="71" s="1"/>
  <c r="U52" i="71"/>
  <c r="U67" i="71" s="1"/>
  <c r="T52" i="71"/>
  <c r="T67" i="71" s="1"/>
  <c r="L52" i="71"/>
  <c r="L67" i="71" s="1"/>
  <c r="K52" i="71"/>
  <c r="K67" i="71" s="1"/>
  <c r="C52" i="71"/>
  <c r="C67" i="71" s="1"/>
  <c r="B52" i="71"/>
  <c r="B67" i="71" s="1"/>
  <c r="T51" i="71"/>
  <c r="T66" i="71" s="1"/>
  <c r="K51" i="71"/>
  <c r="K66" i="71" s="1"/>
  <c r="B51" i="71"/>
  <c r="B66" i="71" s="1"/>
  <c r="Y50" i="71"/>
  <c r="Y65" i="71" s="1"/>
  <c r="X50" i="71"/>
  <c r="W50" i="71"/>
  <c r="W65" i="71" s="1"/>
  <c r="V50" i="71"/>
  <c r="V65" i="71" s="1"/>
  <c r="U50" i="71"/>
  <c r="U65" i="71" s="1"/>
  <c r="T50" i="71"/>
  <c r="P50" i="71"/>
  <c r="P65" i="71" s="1"/>
  <c r="O50" i="71"/>
  <c r="O65" i="71" s="1"/>
  <c r="N50" i="71"/>
  <c r="N65" i="71" s="1"/>
  <c r="M50" i="71"/>
  <c r="M65" i="71" s="1"/>
  <c r="L50" i="71"/>
  <c r="L65" i="71" s="1"/>
  <c r="K50" i="71"/>
  <c r="K65" i="71" s="1"/>
  <c r="G50" i="71"/>
  <c r="G65" i="71" s="1"/>
  <c r="F50" i="71"/>
  <c r="F65" i="71" s="1"/>
  <c r="E50" i="71"/>
  <c r="E65" i="71" s="1"/>
  <c r="D50" i="71"/>
  <c r="D65" i="71" s="1"/>
  <c r="C50" i="71"/>
  <c r="C65" i="71" s="1"/>
  <c r="B50" i="71"/>
  <c r="Y49" i="71"/>
  <c r="Y64" i="71" s="1"/>
  <c r="X49" i="71"/>
  <c r="X64" i="71" s="1"/>
  <c r="W49" i="71"/>
  <c r="W64" i="71" s="1"/>
  <c r="V49" i="71"/>
  <c r="P49" i="71"/>
  <c r="P64" i="71" s="1"/>
  <c r="O49" i="71"/>
  <c r="O64" i="71" s="1"/>
  <c r="N49" i="71"/>
  <c r="N64" i="71" s="1"/>
  <c r="M49" i="71"/>
  <c r="M64" i="71" s="1"/>
  <c r="G49" i="71"/>
  <c r="G64" i="71" s="1"/>
  <c r="F49" i="71"/>
  <c r="F64" i="71" s="1"/>
  <c r="E49" i="71"/>
  <c r="E64" i="71" s="1"/>
  <c r="D49" i="71"/>
  <c r="D64" i="71" s="1"/>
  <c r="X47" i="71"/>
  <c r="O47" i="71"/>
  <c r="F47" i="71"/>
  <c r="AP32" i="71"/>
  <c r="AG32" i="71"/>
  <c r="X32" i="71"/>
  <c r="O32" i="71"/>
  <c r="F32" i="71"/>
  <c r="O24" i="71"/>
  <c r="T15" i="74" s="1"/>
  <c r="AP17" i="71"/>
  <c r="AG17" i="71"/>
  <c r="X17" i="71"/>
  <c r="O17" i="71"/>
  <c r="F17" i="71"/>
  <c r="AP11" i="71"/>
  <c r="AY9" i="71"/>
  <c r="BH2" i="71"/>
  <c r="AY2" i="71"/>
  <c r="AP2" i="71"/>
  <c r="AG2" i="71"/>
  <c r="X2" i="71"/>
  <c r="O2" i="71"/>
  <c r="U71" i="70"/>
  <c r="T68" i="70"/>
  <c r="L68" i="70"/>
  <c r="K67" i="70"/>
  <c r="B67" i="70"/>
  <c r="Y64" i="70"/>
  <c r="G64" i="70"/>
  <c r="E64" i="70"/>
  <c r="X62" i="70"/>
  <c r="O62" i="70"/>
  <c r="F62" i="70"/>
  <c r="U56" i="70"/>
  <c r="T56" i="70"/>
  <c r="T71" i="70" s="1"/>
  <c r="L56" i="70"/>
  <c r="L71" i="70" s="1"/>
  <c r="K56" i="70"/>
  <c r="K71" i="70" s="1"/>
  <c r="C56" i="70"/>
  <c r="C71" i="70" s="1"/>
  <c r="B56" i="70"/>
  <c r="B71" i="70" s="1"/>
  <c r="U55" i="70"/>
  <c r="U70" i="70" s="1"/>
  <c r="T55" i="70"/>
  <c r="T70" i="70" s="1"/>
  <c r="L55" i="70"/>
  <c r="L70" i="70" s="1"/>
  <c r="K55" i="70"/>
  <c r="K70" i="70" s="1"/>
  <c r="F55" i="70"/>
  <c r="C55" i="70"/>
  <c r="C70" i="70" s="1"/>
  <c r="B55" i="70"/>
  <c r="B70" i="70" s="1"/>
  <c r="U54" i="70"/>
  <c r="U69" i="70" s="1"/>
  <c r="T54" i="70"/>
  <c r="T69" i="70" s="1"/>
  <c r="L54" i="70"/>
  <c r="L69" i="70" s="1"/>
  <c r="K54" i="70"/>
  <c r="K69" i="70" s="1"/>
  <c r="C54" i="70"/>
  <c r="C69" i="70" s="1"/>
  <c r="B54" i="70"/>
  <c r="B69" i="70" s="1"/>
  <c r="U53" i="70"/>
  <c r="U68" i="70" s="1"/>
  <c r="T53" i="70"/>
  <c r="L53" i="70"/>
  <c r="K53" i="70"/>
  <c r="K68" i="70" s="1"/>
  <c r="C53" i="70"/>
  <c r="C68" i="70" s="1"/>
  <c r="B53" i="70"/>
  <c r="B68" i="70" s="1"/>
  <c r="U52" i="70"/>
  <c r="U67" i="70" s="1"/>
  <c r="T52" i="70"/>
  <c r="T67" i="70" s="1"/>
  <c r="L52" i="70"/>
  <c r="L67" i="70" s="1"/>
  <c r="K52" i="70"/>
  <c r="C52" i="70"/>
  <c r="C67" i="70" s="1"/>
  <c r="B52" i="70"/>
  <c r="T51" i="70"/>
  <c r="T66" i="70" s="1"/>
  <c r="K51" i="70"/>
  <c r="K66" i="70" s="1"/>
  <c r="B51" i="70"/>
  <c r="B66" i="70" s="1"/>
  <c r="Y50" i="70"/>
  <c r="Y65" i="70" s="1"/>
  <c r="X50" i="70"/>
  <c r="X65" i="70" s="1"/>
  <c r="W50" i="70"/>
  <c r="W65" i="70" s="1"/>
  <c r="V50" i="70"/>
  <c r="V65" i="70" s="1"/>
  <c r="U50" i="70"/>
  <c r="U65" i="70" s="1"/>
  <c r="T50" i="70"/>
  <c r="T65" i="70" s="1"/>
  <c r="P50" i="70"/>
  <c r="P65" i="70" s="1"/>
  <c r="O50" i="70"/>
  <c r="O65" i="70" s="1"/>
  <c r="N50" i="70"/>
  <c r="N65" i="70" s="1"/>
  <c r="M50" i="70"/>
  <c r="M65" i="70" s="1"/>
  <c r="L50" i="70"/>
  <c r="L65" i="70" s="1"/>
  <c r="K50" i="70"/>
  <c r="K65" i="70" s="1"/>
  <c r="G50" i="70"/>
  <c r="G65" i="70" s="1"/>
  <c r="F50" i="70"/>
  <c r="F65" i="70" s="1"/>
  <c r="E50" i="70"/>
  <c r="E65" i="70" s="1"/>
  <c r="D50" i="70"/>
  <c r="D65" i="70" s="1"/>
  <c r="C50" i="70"/>
  <c r="C65" i="70" s="1"/>
  <c r="B50" i="70"/>
  <c r="B65" i="70" s="1"/>
  <c r="Y49" i="70"/>
  <c r="X49" i="70"/>
  <c r="X64" i="70" s="1"/>
  <c r="W49" i="70"/>
  <c r="W64" i="70" s="1"/>
  <c r="V49" i="70"/>
  <c r="V64" i="70" s="1"/>
  <c r="P49" i="70"/>
  <c r="P64" i="70" s="1"/>
  <c r="O49" i="70"/>
  <c r="O64" i="70" s="1"/>
  <c r="N49" i="70"/>
  <c r="N64" i="70" s="1"/>
  <c r="M49" i="70"/>
  <c r="M64" i="70" s="1"/>
  <c r="G49" i="70"/>
  <c r="F49" i="70"/>
  <c r="F64" i="70" s="1"/>
  <c r="E49" i="70"/>
  <c r="D49" i="70"/>
  <c r="D64" i="70" s="1"/>
  <c r="X47" i="70"/>
  <c r="O47" i="70"/>
  <c r="F47" i="70"/>
  <c r="AG41" i="70"/>
  <c r="AG39" i="70"/>
  <c r="AP32" i="70"/>
  <c r="AG32" i="70"/>
  <c r="X32" i="70"/>
  <c r="O32" i="70"/>
  <c r="F32" i="70"/>
  <c r="X26" i="70"/>
  <c r="O23" i="70"/>
  <c r="AP17" i="70"/>
  <c r="AG17" i="70"/>
  <c r="X17" i="70"/>
  <c r="O17" i="70"/>
  <c r="F17" i="70"/>
  <c r="O9" i="70"/>
  <c r="BH8" i="70"/>
  <c r="BH2" i="70"/>
  <c r="AY2" i="70"/>
  <c r="AP2" i="70"/>
  <c r="AG2" i="70"/>
  <c r="X2" i="70"/>
  <c r="O2" i="70"/>
  <c r="B71" i="69"/>
  <c r="U70" i="69"/>
  <c r="O70" i="69"/>
  <c r="F70" i="69"/>
  <c r="X69" i="69"/>
  <c r="O69" i="69"/>
  <c r="F69" i="69"/>
  <c r="O68" i="69"/>
  <c r="B68" i="69"/>
  <c r="K67" i="69"/>
  <c r="W65" i="69"/>
  <c r="E65" i="69"/>
  <c r="P64" i="69"/>
  <c r="G64" i="69"/>
  <c r="X62" i="69"/>
  <c r="O62" i="69"/>
  <c r="F62" i="69"/>
  <c r="U56" i="69"/>
  <c r="U71" i="69" s="1"/>
  <c r="T56" i="69"/>
  <c r="T71" i="69" s="1"/>
  <c r="L56" i="69"/>
  <c r="L71" i="69" s="1"/>
  <c r="K56" i="69"/>
  <c r="K71" i="69" s="1"/>
  <c r="C56" i="69"/>
  <c r="C71" i="69" s="1"/>
  <c r="B56" i="69"/>
  <c r="U55" i="69"/>
  <c r="T55" i="69"/>
  <c r="T70" i="69" s="1"/>
  <c r="O55" i="69"/>
  <c r="L55" i="69"/>
  <c r="L70" i="69" s="1"/>
  <c r="K55" i="69"/>
  <c r="K70" i="69" s="1"/>
  <c r="C55" i="69"/>
  <c r="C70" i="69" s="1"/>
  <c r="B55" i="69"/>
  <c r="B70" i="69" s="1"/>
  <c r="U54" i="69"/>
  <c r="U69" i="69" s="1"/>
  <c r="T54" i="69"/>
  <c r="T69" i="69" s="1"/>
  <c r="O54" i="69"/>
  <c r="L54" i="69"/>
  <c r="L69" i="69" s="1"/>
  <c r="K54" i="69"/>
  <c r="K69" i="69" s="1"/>
  <c r="F54" i="69"/>
  <c r="C54" i="69"/>
  <c r="C69" i="69" s="1"/>
  <c r="B54" i="69"/>
  <c r="B69" i="69" s="1"/>
  <c r="X53" i="69"/>
  <c r="U53" i="69"/>
  <c r="U68" i="69" s="1"/>
  <c r="T53" i="69"/>
  <c r="T68" i="69" s="1"/>
  <c r="O53" i="69"/>
  <c r="L53" i="69"/>
  <c r="L68" i="69" s="1"/>
  <c r="K53" i="69"/>
  <c r="K68" i="69" s="1"/>
  <c r="C53" i="69"/>
  <c r="C68" i="69" s="1"/>
  <c r="B53" i="69"/>
  <c r="U52" i="69"/>
  <c r="U67" i="69" s="1"/>
  <c r="T52" i="69"/>
  <c r="T67" i="69" s="1"/>
  <c r="L52" i="69"/>
  <c r="L67" i="69" s="1"/>
  <c r="K52" i="69"/>
  <c r="C52" i="69"/>
  <c r="C67" i="69" s="1"/>
  <c r="B52" i="69"/>
  <c r="B67" i="69" s="1"/>
  <c r="T51" i="69"/>
  <c r="T66" i="69" s="1"/>
  <c r="K51" i="69"/>
  <c r="K66" i="69" s="1"/>
  <c r="B51" i="69"/>
  <c r="B66" i="69" s="1"/>
  <c r="Y50" i="69"/>
  <c r="Y65" i="69" s="1"/>
  <c r="X50" i="69"/>
  <c r="X65" i="69" s="1"/>
  <c r="W50" i="69"/>
  <c r="V50" i="69"/>
  <c r="V65" i="69" s="1"/>
  <c r="U50" i="69"/>
  <c r="U65" i="69" s="1"/>
  <c r="T50" i="69"/>
  <c r="T65" i="69" s="1"/>
  <c r="P50" i="69"/>
  <c r="P65" i="69" s="1"/>
  <c r="O50" i="69"/>
  <c r="O65" i="69" s="1"/>
  <c r="N50" i="69"/>
  <c r="N65" i="69" s="1"/>
  <c r="M50" i="69"/>
  <c r="M65" i="69" s="1"/>
  <c r="L50" i="69"/>
  <c r="L65" i="69" s="1"/>
  <c r="K50" i="69"/>
  <c r="K65" i="69" s="1"/>
  <c r="G50" i="69"/>
  <c r="G65" i="69" s="1"/>
  <c r="F50" i="69"/>
  <c r="F65" i="69" s="1"/>
  <c r="E50" i="69"/>
  <c r="D50" i="69"/>
  <c r="D65" i="69" s="1"/>
  <c r="C50" i="69"/>
  <c r="C65" i="69" s="1"/>
  <c r="B50" i="69"/>
  <c r="B65" i="69" s="1"/>
  <c r="Y49" i="69"/>
  <c r="Y64" i="69" s="1"/>
  <c r="X49" i="69"/>
  <c r="X64" i="69" s="1"/>
  <c r="W49" i="69"/>
  <c r="W64" i="69" s="1"/>
  <c r="V49" i="69"/>
  <c r="V64" i="69" s="1"/>
  <c r="P49" i="69"/>
  <c r="O49" i="69"/>
  <c r="O64" i="69" s="1"/>
  <c r="N49" i="69"/>
  <c r="N64" i="69" s="1"/>
  <c r="M49" i="69"/>
  <c r="M64" i="69" s="1"/>
  <c r="G49" i="69"/>
  <c r="F49" i="69"/>
  <c r="F64" i="69" s="1"/>
  <c r="E49" i="69"/>
  <c r="E64" i="69" s="1"/>
  <c r="D49" i="69"/>
  <c r="D64" i="69" s="1"/>
  <c r="X47" i="69"/>
  <c r="O47" i="69"/>
  <c r="F47" i="69"/>
  <c r="AP40" i="69"/>
  <c r="AP39" i="69"/>
  <c r="AG39" i="69"/>
  <c r="X39" i="69"/>
  <c r="O39" i="69"/>
  <c r="AP32" i="69"/>
  <c r="AG32" i="69"/>
  <c r="X32" i="69"/>
  <c r="O32" i="69"/>
  <c r="F32" i="69"/>
  <c r="AG26" i="69"/>
  <c r="X26" i="69"/>
  <c r="X25" i="69"/>
  <c r="AG24" i="69"/>
  <c r="X24" i="69"/>
  <c r="O24" i="69"/>
  <c r="X23" i="69"/>
  <c r="AP17" i="69"/>
  <c r="AG17" i="69"/>
  <c r="X17" i="69"/>
  <c r="O17" i="69"/>
  <c r="F17" i="69"/>
  <c r="AG11" i="69"/>
  <c r="X11" i="69"/>
  <c r="BH10" i="69"/>
  <c r="AP10" i="69"/>
  <c r="O10" i="69"/>
  <c r="BH9" i="69"/>
  <c r="AY9" i="69"/>
  <c r="AP9" i="69"/>
  <c r="AG9" i="69"/>
  <c r="O9" i="69"/>
  <c r="AY8" i="69"/>
  <c r="BH2" i="69"/>
  <c r="AY2" i="69"/>
  <c r="AP2" i="69"/>
  <c r="AG2" i="69"/>
  <c r="X2" i="69"/>
  <c r="O2" i="69"/>
  <c r="X71" i="65"/>
  <c r="O70" i="65"/>
  <c r="X62" i="65"/>
  <c r="O62" i="65"/>
  <c r="F62" i="65"/>
  <c r="U56" i="65"/>
  <c r="U71" i="65" s="1"/>
  <c r="T56" i="65"/>
  <c r="T71" i="65" s="1"/>
  <c r="L56" i="65"/>
  <c r="L71" i="65" s="1"/>
  <c r="K56" i="65"/>
  <c r="K71" i="65" s="1"/>
  <c r="C56" i="65"/>
  <c r="C71" i="65" s="1"/>
  <c r="B56" i="65"/>
  <c r="B71" i="65" s="1"/>
  <c r="U55" i="65"/>
  <c r="U70" i="65" s="1"/>
  <c r="T55" i="65"/>
  <c r="T70" i="65" s="1"/>
  <c r="L55" i="65"/>
  <c r="L70" i="65" s="1"/>
  <c r="K55" i="65"/>
  <c r="K70" i="65" s="1"/>
  <c r="C55" i="65"/>
  <c r="C70" i="65" s="1"/>
  <c r="B55" i="65"/>
  <c r="B70" i="65" s="1"/>
  <c r="U54" i="65"/>
  <c r="U69" i="65" s="1"/>
  <c r="T54" i="65"/>
  <c r="T69" i="65" s="1"/>
  <c r="L54" i="65"/>
  <c r="L69" i="65" s="1"/>
  <c r="K54" i="65"/>
  <c r="K69" i="65" s="1"/>
  <c r="C54" i="65"/>
  <c r="C69" i="65" s="1"/>
  <c r="B54" i="65"/>
  <c r="B69" i="65" s="1"/>
  <c r="U53" i="65"/>
  <c r="U68" i="65" s="1"/>
  <c r="T53" i="65"/>
  <c r="T68" i="65" s="1"/>
  <c r="L53" i="65"/>
  <c r="L68" i="65" s="1"/>
  <c r="K53" i="65"/>
  <c r="K68" i="65" s="1"/>
  <c r="F53" i="65"/>
  <c r="T31" i="73" s="1"/>
  <c r="C53" i="65"/>
  <c r="C68" i="65" s="1"/>
  <c r="B53" i="65"/>
  <c r="B68" i="65" s="1"/>
  <c r="U52" i="65"/>
  <c r="U67" i="65" s="1"/>
  <c r="T52" i="65"/>
  <c r="T67" i="65" s="1"/>
  <c r="L52" i="65"/>
  <c r="L67" i="65" s="1"/>
  <c r="K52" i="65"/>
  <c r="K67" i="65" s="1"/>
  <c r="C52" i="65"/>
  <c r="C67" i="65" s="1"/>
  <c r="B52" i="65"/>
  <c r="B67" i="65" s="1"/>
  <c r="T51" i="65"/>
  <c r="T66" i="65" s="1"/>
  <c r="K51" i="65"/>
  <c r="K66" i="65" s="1"/>
  <c r="B51" i="65"/>
  <c r="B66" i="65" s="1"/>
  <c r="Y50" i="65"/>
  <c r="Y65" i="65" s="1"/>
  <c r="X50" i="65"/>
  <c r="X65" i="65" s="1"/>
  <c r="W50" i="65"/>
  <c r="W65" i="65" s="1"/>
  <c r="V50" i="65"/>
  <c r="V65" i="65" s="1"/>
  <c r="U50" i="65"/>
  <c r="U65" i="65" s="1"/>
  <c r="T50" i="65"/>
  <c r="T65" i="65" s="1"/>
  <c r="P50" i="65"/>
  <c r="P65" i="65" s="1"/>
  <c r="O50" i="65"/>
  <c r="O65" i="65" s="1"/>
  <c r="N50" i="65"/>
  <c r="N65" i="65" s="1"/>
  <c r="M50" i="65"/>
  <c r="M65" i="65" s="1"/>
  <c r="L50" i="65"/>
  <c r="L65" i="65" s="1"/>
  <c r="K50" i="65"/>
  <c r="K65" i="65" s="1"/>
  <c r="G50" i="65"/>
  <c r="G65" i="65" s="1"/>
  <c r="F50" i="65"/>
  <c r="F65" i="65" s="1"/>
  <c r="E50" i="65"/>
  <c r="E65" i="65" s="1"/>
  <c r="D50" i="65"/>
  <c r="D65" i="65" s="1"/>
  <c r="C50" i="65"/>
  <c r="C65" i="65" s="1"/>
  <c r="B50" i="65"/>
  <c r="B65" i="65" s="1"/>
  <c r="Y49" i="65"/>
  <c r="Y64" i="65" s="1"/>
  <c r="X49" i="65"/>
  <c r="X64" i="65" s="1"/>
  <c r="W49" i="65"/>
  <c r="W64" i="65" s="1"/>
  <c r="V49" i="65"/>
  <c r="V64" i="65" s="1"/>
  <c r="P49" i="65"/>
  <c r="P64" i="65" s="1"/>
  <c r="O49" i="65"/>
  <c r="O64" i="65" s="1"/>
  <c r="N49" i="65"/>
  <c r="N64" i="65" s="1"/>
  <c r="M49" i="65"/>
  <c r="M64" i="65" s="1"/>
  <c r="G49" i="65"/>
  <c r="G64" i="65" s="1"/>
  <c r="F49" i="65"/>
  <c r="F64" i="65" s="1"/>
  <c r="E49" i="65"/>
  <c r="E64" i="65" s="1"/>
  <c r="D49" i="65"/>
  <c r="D64" i="65" s="1"/>
  <c r="X47" i="65"/>
  <c r="O47" i="65"/>
  <c r="F47" i="65"/>
  <c r="AP32" i="65"/>
  <c r="AG32" i="65"/>
  <c r="X32" i="65"/>
  <c r="O32" i="65"/>
  <c r="F32" i="65"/>
  <c r="AG25" i="65"/>
  <c r="X24" i="65"/>
  <c r="T24" i="73" s="1"/>
  <c r="O24" i="65"/>
  <c r="T15" i="73" s="1"/>
  <c r="AP23" i="65"/>
  <c r="X23" i="65"/>
  <c r="T23" i="73" s="1"/>
  <c r="AP17" i="65"/>
  <c r="AG17" i="65"/>
  <c r="X17" i="65"/>
  <c r="O17" i="65"/>
  <c r="F17" i="65"/>
  <c r="AY11" i="65"/>
  <c r="X11" i="65"/>
  <c r="AB8" i="73" s="1"/>
  <c r="AP10" i="65"/>
  <c r="O10" i="65"/>
  <c r="X7" i="73" s="1"/>
  <c r="AY9" i="65"/>
  <c r="BH2" i="65"/>
  <c r="AY2" i="65"/>
  <c r="AP2" i="65"/>
  <c r="AG2" i="65"/>
  <c r="X2" i="65"/>
  <c r="O2" i="65"/>
  <c r="E25" i="73" l="1"/>
  <c r="E25" i="74"/>
  <c r="I15" i="73"/>
  <c r="I15" i="74"/>
  <c r="E26" i="73"/>
  <c r="E26" i="74"/>
  <c r="I24" i="73"/>
  <c r="I24" i="74"/>
  <c r="E32" i="73"/>
  <c r="E32" i="74"/>
  <c r="I7" i="73"/>
  <c r="I7" i="74"/>
  <c r="I32" i="73"/>
  <c r="I32" i="74"/>
  <c r="E23" i="73"/>
  <c r="E23" i="74"/>
  <c r="I6" i="73"/>
  <c r="I6" i="74"/>
  <c r="M8" i="73"/>
  <c r="M8" i="74"/>
  <c r="E15" i="73"/>
  <c r="E15" i="74"/>
  <c r="E24" i="73"/>
  <c r="E24" i="74"/>
  <c r="I33" i="73"/>
  <c r="I33" i="74"/>
  <c r="O11" i="65"/>
  <c r="X8" i="73" s="1"/>
  <c r="AP26" i="65"/>
  <c r="AG26" i="71"/>
  <c r="AG41" i="72"/>
  <c r="O56" i="72"/>
  <c r="O41" i="70"/>
  <c r="O71" i="71"/>
  <c r="X71" i="72"/>
  <c r="AG10" i="65"/>
  <c r="AP25" i="65"/>
  <c r="O40" i="72"/>
  <c r="O55" i="65"/>
  <c r="AP40" i="71"/>
  <c r="BH9" i="65"/>
  <c r="X24" i="72"/>
  <c r="AG9" i="65"/>
  <c r="O54" i="65"/>
  <c r="AY9" i="72"/>
  <c r="O9" i="65"/>
  <c r="X6" i="73" s="1"/>
  <c r="O9" i="71"/>
  <c r="X6" i="74" s="1"/>
  <c r="O39" i="72"/>
  <c r="AG9" i="70"/>
  <c r="O69" i="70"/>
  <c r="F54" i="71"/>
  <c r="T32" i="74" s="1"/>
  <c r="AG9" i="72"/>
  <c r="BH9" i="70"/>
  <c r="BH9" i="72"/>
  <c r="X9" i="65"/>
  <c r="AB6" i="73" s="1"/>
  <c r="AG24" i="65"/>
  <c r="X54" i="65"/>
  <c r="O39" i="70"/>
  <c r="X69" i="70"/>
  <c r="AP24" i="72"/>
  <c r="X68" i="72"/>
  <c r="AP23" i="72"/>
  <c r="X53" i="70"/>
  <c r="X8" i="72"/>
  <c r="AP8" i="65"/>
  <c r="O53" i="65"/>
  <c r="O38" i="71"/>
  <c r="X14" i="74" s="1"/>
  <c r="F69" i="65"/>
  <c r="X32" i="73" s="1"/>
  <c r="AG9" i="71"/>
  <c r="X24" i="71"/>
  <c r="T24" i="74" s="1"/>
  <c r="AP9" i="65"/>
  <c r="X54" i="70"/>
  <c r="F68" i="70"/>
  <c r="O70" i="70"/>
  <c r="X71" i="70"/>
  <c r="AP10" i="71"/>
  <c r="X26" i="71"/>
  <c r="T26" i="74" s="1"/>
  <c r="AP26" i="71"/>
  <c r="X39" i="71"/>
  <c r="X24" i="74" s="1"/>
  <c r="AG40" i="71"/>
  <c r="F55" i="71"/>
  <c r="T33" i="74" s="1"/>
  <c r="O70" i="71"/>
  <c r="X39" i="72"/>
  <c r="AP39" i="72"/>
  <c r="X40" i="65"/>
  <c r="X25" i="73" s="1"/>
  <c r="F56" i="65"/>
  <c r="T34" i="73" s="1"/>
  <c r="O71" i="65"/>
  <c r="O24" i="70"/>
  <c r="AY11" i="71"/>
  <c r="AG25" i="71"/>
  <c r="F56" i="71"/>
  <c r="T34" i="74" s="1"/>
  <c r="F54" i="72"/>
  <c r="O69" i="65"/>
  <c r="F70" i="65"/>
  <c r="X33" i="73" s="1"/>
  <c r="AG24" i="70"/>
  <c r="AP9" i="71"/>
  <c r="O25" i="71"/>
  <c r="T16" i="74" s="1"/>
  <c r="AP39" i="71"/>
  <c r="O41" i="72"/>
  <c r="F53" i="72"/>
  <c r="AG39" i="65"/>
  <c r="X11" i="70"/>
  <c r="BH9" i="71"/>
  <c r="X11" i="71"/>
  <c r="AB8" i="74" s="1"/>
  <c r="O41" i="71"/>
  <c r="X17" i="74" s="1"/>
  <c r="X70" i="71"/>
  <c r="O8" i="72"/>
  <c r="BH8" i="72"/>
  <c r="X9" i="72"/>
  <c r="AP9" i="72"/>
  <c r="O69" i="72"/>
  <c r="F54" i="70"/>
  <c r="AG8" i="65"/>
  <c r="AY9" i="70"/>
  <c r="AG8" i="71"/>
  <c r="AG39" i="71"/>
  <c r="F68" i="71"/>
  <c r="X31" i="74" s="1"/>
  <c r="X26" i="72"/>
  <c r="AG26" i="65"/>
  <c r="X39" i="65"/>
  <c r="X24" i="73" s="1"/>
  <c r="O56" i="71"/>
  <c r="O69" i="71"/>
  <c r="X54" i="72"/>
  <c r="X68" i="65"/>
  <c r="AG10" i="70"/>
  <c r="AG11" i="70"/>
  <c r="X39" i="70"/>
  <c r="AP39" i="70"/>
  <c r="F56" i="70"/>
  <c r="F69" i="70"/>
  <c r="AG24" i="71"/>
  <c r="O9" i="72"/>
  <c r="X69" i="72"/>
  <c r="BH11" i="65"/>
  <c r="O26" i="65"/>
  <c r="T17" i="73" s="1"/>
  <c r="X41" i="65"/>
  <c r="X26" i="73" s="1"/>
  <c r="O56" i="65"/>
  <c r="O71" i="69"/>
  <c r="F71" i="71"/>
  <c r="X34" i="74" s="1"/>
  <c r="O26" i="72"/>
  <c r="X41" i="72"/>
  <c r="AP41" i="72"/>
  <c r="X56" i="72"/>
  <c r="AP11" i="70"/>
  <c r="O26" i="70"/>
  <c r="O71" i="70"/>
  <c r="AG41" i="71"/>
  <c r="AY11" i="72"/>
  <c r="F71" i="72"/>
  <c r="F71" i="65"/>
  <c r="X34" i="73" s="1"/>
  <c r="O41" i="69"/>
  <c r="X56" i="69"/>
  <c r="F56" i="72"/>
  <c r="AG11" i="65"/>
  <c r="AY11" i="69"/>
  <c r="AG41" i="69"/>
  <c r="O56" i="69"/>
  <c r="F71" i="69"/>
  <c r="F71" i="70"/>
  <c r="AG41" i="65"/>
  <c r="X71" i="69"/>
  <c r="X41" i="70"/>
  <c r="AP41" i="70"/>
  <c r="X56" i="70"/>
  <c r="O11" i="71"/>
  <c r="X8" i="74" s="1"/>
  <c r="BH11" i="71"/>
  <c r="X41" i="71"/>
  <c r="X26" i="74" s="1"/>
  <c r="X11" i="72"/>
  <c r="AP11" i="65"/>
  <c r="X56" i="65"/>
  <c r="X41" i="69"/>
  <c r="F56" i="69"/>
  <c r="O11" i="70"/>
  <c r="AP41" i="71"/>
  <c r="O11" i="72"/>
  <c r="AP10" i="72"/>
  <c r="X10" i="69"/>
  <c r="F55" i="69"/>
  <c r="O25" i="70"/>
  <c r="X10" i="71"/>
  <c r="AB7" i="74" s="1"/>
  <c r="O70" i="72"/>
  <c r="X10" i="65"/>
  <c r="AB7" i="73" s="1"/>
  <c r="BH10" i="65"/>
  <c r="X55" i="65"/>
  <c r="AG25" i="69"/>
  <c r="X40" i="71"/>
  <c r="X25" i="74" s="1"/>
  <c r="AG40" i="69"/>
  <c r="AP10" i="70"/>
  <c r="AG40" i="72"/>
  <c r="F55" i="65"/>
  <c r="T33" i="73" s="1"/>
  <c r="AY10" i="69"/>
  <c r="O40" i="70"/>
  <c r="AG40" i="70"/>
  <c r="O10" i="71"/>
  <c r="X7" i="74" s="1"/>
  <c r="O25" i="72"/>
  <c r="O55" i="72"/>
  <c r="X55" i="72"/>
  <c r="X10" i="70"/>
  <c r="O55" i="70"/>
  <c r="X55" i="70"/>
  <c r="AG10" i="71"/>
  <c r="X25" i="71"/>
  <c r="T25" i="74" s="1"/>
  <c r="X55" i="71"/>
  <c r="BH10" i="72"/>
  <c r="AG25" i="72"/>
  <c r="X40" i="72"/>
  <c r="AP40" i="72"/>
  <c r="AG40" i="65"/>
  <c r="X40" i="69"/>
  <c r="X55" i="69"/>
  <c r="AY10" i="70"/>
  <c r="X40" i="70"/>
  <c r="AP40" i="70"/>
  <c r="O55" i="71"/>
  <c r="F70" i="71"/>
  <c r="X33" i="74" s="1"/>
  <c r="O10" i="72"/>
  <c r="AG38" i="65"/>
  <c r="O68" i="65"/>
  <c r="AP8" i="69"/>
  <c r="O23" i="69"/>
  <c r="AG38" i="69"/>
  <c r="X68" i="70"/>
  <c r="AY8" i="71"/>
  <c r="O53" i="71"/>
  <c r="X38" i="72"/>
  <c r="X23" i="71"/>
  <c r="T23" i="74" s="1"/>
  <c r="O68" i="71"/>
  <c r="X8" i="65"/>
  <c r="AB5" i="73" s="1"/>
  <c r="O23" i="65"/>
  <c r="T14" i="73" s="1"/>
  <c r="AG23" i="65"/>
  <c r="F68" i="65"/>
  <c r="X31" i="73" s="1"/>
  <c r="O8" i="69"/>
  <c r="X68" i="69"/>
  <c r="O68" i="70"/>
  <c r="BH8" i="65"/>
  <c r="X38" i="65"/>
  <c r="X23" i="73" s="1"/>
  <c r="AG8" i="69"/>
  <c r="BH8" i="69"/>
  <c r="AG23" i="69"/>
  <c r="X38" i="69"/>
  <c r="AG38" i="71"/>
  <c r="AG23" i="72"/>
  <c r="O68" i="72"/>
  <c r="AP8" i="70"/>
  <c r="AP8" i="71"/>
  <c r="AP23" i="69"/>
  <c r="AP38" i="69"/>
  <c r="F53" i="69"/>
  <c r="X8" i="70"/>
  <c r="AG23" i="70"/>
  <c r="X38" i="70"/>
  <c r="AP38" i="70"/>
  <c r="BH8" i="71"/>
  <c r="O23" i="71"/>
  <c r="T14" i="74" s="1"/>
  <c r="X53" i="71"/>
  <c r="X68" i="71"/>
  <c r="AG8" i="72"/>
  <c r="AG23" i="71"/>
  <c r="X38" i="71"/>
  <c r="X23" i="74" s="1"/>
  <c r="X23" i="72"/>
  <c r="F68" i="69"/>
  <c r="O53" i="70"/>
  <c r="AP38" i="72"/>
  <c r="O54" i="72"/>
  <c r="F69" i="72"/>
  <c r="X70" i="72"/>
  <c r="BH11" i="72"/>
  <c r="O38" i="72"/>
  <c r="X10" i="72"/>
  <c r="F68" i="72"/>
  <c r="AG11" i="72"/>
  <c r="O53" i="72"/>
  <c r="AG10" i="72"/>
  <c r="O23" i="72"/>
  <c r="AY10" i="72"/>
  <c r="O24" i="72"/>
  <c r="F70" i="72"/>
  <c r="AG11" i="71"/>
  <c r="O39" i="71"/>
  <c r="X15" i="74" s="1"/>
  <c r="O8" i="71"/>
  <c r="X5" i="74" s="1"/>
  <c r="AY10" i="71"/>
  <c r="AP25" i="71"/>
  <c r="O26" i="71"/>
  <c r="T17" i="74" s="1"/>
  <c r="X9" i="71"/>
  <c r="AB6" i="74" s="1"/>
  <c r="AP38" i="71"/>
  <c r="O40" i="71"/>
  <c r="X16" i="74" s="1"/>
  <c r="X54" i="71"/>
  <c r="F69" i="71"/>
  <c r="X32" i="74" s="1"/>
  <c r="X8" i="71"/>
  <c r="AB5" i="74" s="1"/>
  <c r="BH10" i="71"/>
  <c r="AP23" i="71"/>
  <c r="AP24" i="71"/>
  <c r="O54" i="71"/>
  <c r="X56" i="71"/>
  <c r="O8" i="70"/>
  <c r="X9" i="70"/>
  <c r="BH11" i="70"/>
  <c r="X23" i="70"/>
  <c r="X24" i="70"/>
  <c r="AP24" i="70"/>
  <c r="AG25" i="70"/>
  <c r="O38" i="70"/>
  <c r="AG38" i="70"/>
  <c r="F53" i="70"/>
  <c r="O54" i="70"/>
  <c r="F70" i="70"/>
  <c r="X70" i="70"/>
  <c r="AP26" i="70"/>
  <c r="AY11" i="70"/>
  <c r="X25" i="70"/>
  <c r="AP25" i="70"/>
  <c r="AG26" i="70"/>
  <c r="O56" i="70"/>
  <c r="AY8" i="70"/>
  <c r="AG8" i="70"/>
  <c r="AP9" i="70"/>
  <c r="O10" i="70"/>
  <c r="BH10" i="70"/>
  <c r="AP23" i="70"/>
  <c r="X8" i="69"/>
  <c r="AG10" i="69"/>
  <c r="AP11" i="69"/>
  <c r="AP26" i="69"/>
  <c r="X54" i="69"/>
  <c r="X9" i="69"/>
  <c r="BH11" i="69"/>
  <c r="AP25" i="69"/>
  <c r="O26" i="69"/>
  <c r="O11" i="69"/>
  <c r="O40" i="69"/>
  <c r="AP24" i="69"/>
  <c r="O25" i="69"/>
  <c r="O38" i="69"/>
  <c r="AP41" i="69"/>
  <c r="X70" i="69"/>
  <c r="AP24" i="65"/>
  <c r="O25" i="65"/>
  <c r="T16" i="73" s="1"/>
  <c r="AP40" i="65"/>
  <c r="X53" i="65"/>
  <c r="X26" i="65"/>
  <c r="T26" i="73" s="1"/>
  <c r="X70" i="65"/>
  <c r="O40" i="65"/>
  <c r="X16" i="73" s="1"/>
  <c r="X25" i="65"/>
  <c r="T25" i="73" s="1"/>
  <c r="AP38" i="65"/>
  <c r="AP39" i="65"/>
  <c r="AP41" i="65"/>
  <c r="X69" i="65"/>
  <c r="F54" i="65"/>
  <c r="T32" i="73" s="1"/>
  <c r="O8" i="65"/>
  <c r="X5" i="73" s="1"/>
  <c r="AY8" i="65"/>
  <c r="AY10" i="65"/>
  <c r="O38" i="65"/>
  <c r="X14" i="73" s="1"/>
  <c r="O39" i="65"/>
  <c r="X15" i="73" s="1"/>
  <c r="O41" i="65"/>
  <c r="X17" i="73" s="1"/>
  <c r="I8" i="73" l="1"/>
  <c r="I8" i="74"/>
  <c r="I25" i="73"/>
  <c r="I25" i="74"/>
  <c r="M7" i="73"/>
  <c r="M7" i="74"/>
  <c r="I23" i="73"/>
  <c r="I23" i="74"/>
  <c r="I17" i="73"/>
  <c r="I17" i="74"/>
  <c r="E17" i="73"/>
  <c r="E17" i="74"/>
  <c r="E31" i="73"/>
  <c r="E31" i="74"/>
  <c r="I34" i="73"/>
  <c r="I34" i="74"/>
  <c r="I14" i="73"/>
  <c r="I14" i="74"/>
  <c r="M6" i="73"/>
  <c r="M6" i="74"/>
  <c r="I31" i="73"/>
  <c r="I31" i="74"/>
  <c r="I5" i="73"/>
  <c r="I5" i="74"/>
  <c r="E16" i="73"/>
  <c r="E16" i="74"/>
  <c r="E14" i="73"/>
  <c r="E14" i="74"/>
  <c r="E34" i="73"/>
  <c r="E34" i="74"/>
  <c r="I26" i="73"/>
  <c r="I26" i="74"/>
  <c r="M5" i="73"/>
  <c r="M5" i="74"/>
  <c r="I16" i="73"/>
  <c r="I16" i="74"/>
  <c r="E33" i="73"/>
  <c r="E33" i="74"/>
  <c r="Y34" i="75" l="1"/>
  <c r="W34" i="75"/>
  <c r="V34" i="75"/>
  <c r="U34" i="75"/>
  <c r="S34" i="75"/>
  <c r="R34" i="75"/>
  <c r="Y26" i="75"/>
  <c r="W26" i="75"/>
  <c r="V26" i="75"/>
  <c r="Y17" i="75"/>
  <c r="W17" i="75"/>
  <c r="V17" i="75"/>
  <c r="U26" i="75"/>
  <c r="S26" i="75"/>
  <c r="R26" i="75"/>
  <c r="U17" i="75"/>
  <c r="S17" i="75"/>
  <c r="R17" i="75"/>
  <c r="AC8" i="75"/>
  <c r="AA8" i="75"/>
  <c r="Z8" i="75"/>
  <c r="Y8" i="75"/>
  <c r="W8" i="75"/>
  <c r="V8" i="75"/>
  <c r="Y33" i="75"/>
  <c r="W33" i="75"/>
  <c r="V33" i="75"/>
  <c r="U33" i="75"/>
  <c r="S33" i="75"/>
  <c r="R33" i="75"/>
  <c r="Y25" i="75"/>
  <c r="W25" i="75"/>
  <c r="V25" i="75"/>
  <c r="Y16" i="75"/>
  <c r="W16" i="75"/>
  <c r="V16" i="75"/>
  <c r="U25" i="75"/>
  <c r="S25" i="75"/>
  <c r="R25" i="75"/>
  <c r="U16" i="75"/>
  <c r="S16" i="75"/>
  <c r="R16" i="75"/>
  <c r="AC7" i="75"/>
  <c r="AA7" i="75"/>
  <c r="Z7" i="75"/>
  <c r="Y7" i="75"/>
  <c r="W7" i="75"/>
  <c r="V7" i="75"/>
  <c r="Y32" i="75"/>
  <c r="W32" i="75"/>
  <c r="V32" i="75"/>
  <c r="U32" i="75"/>
  <c r="S32" i="75"/>
  <c r="R32" i="75"/>
  <c r="Y24" i="75"/>
  <c r="W24" i="75"/>
  <c r="V24" i="75"/>
  <c r="Y15" i="75"/>
  <c r="W15" i="75"/>
  <c r="V15" i="75"/>
  <c r="U24" i="75"/>
  <c r="S24" i="75"/>
  <c r="R24" i="75"/>
  <c r="U15" i="75"/>
  <c r="S15" i="75"/>
  <c r="R15" i="75"/>
  <c r="AC6" i="75"/>
  <c r="AA6" i="75"/>
  <c r="Z6" i="75"/>
  <c r="Y6" i="75"/>
  <c r="W6" i="75"/>
  <c r="V6" i="75"/>
  <c r="Y31" i="75"/>
  <c r="W31" i="75"/>
  <c r="V31" i="75"/>
  <c r="U31" i="75"/>
  <c r="S31" i="75"/>
  <c r="R31" i="75"/>
  <c r="Y23" i="75"/>
  <c r="W23" i="75"/>
  <c r="V23" i="75"/>
  <c r="Y14" i="75"/>
  <c r="W14" i="75"/>
  <c r="V14" i="75"/>
  <c r="U23" i="75"/>
  <c r="S23" i="75"/>
  <c r="R23" i="75"/>
  <c r="U14" i="75"/>
  <c r="S14" i="75"/>
  <c r="R14" i="75"/>
  <c r="AC5" i="75"/>
  <c r="AA5" i="75"/>
  <c r="Z5" i="75"/>
  <c r="Y5" i="75"/>
  <c r="W5" i="75"/>
  <c r="V5" i="75"/>
  <c r="R8" i="75" l="1"/>
  <c r="T8" i="75" l="1"/>
  <c r="S8" i="75"/>
  <c r="U8" i="75"/>
  <c r="R7" i="75" l="1"/>
  <c r="U7" i="75" l="1"/>
  <c r="T7" i="75"/>
  <c r="S7" i="75"/>
  <c r="U6" i="75" l="1"/>
  <c r="R6" i="75"/>
  <c r="T6" i="75" l="1"/>
  <c r="S6" i="75"/>
  <c r="R5" i="75" l="1"/>
  <c r="T5" i="75" l="1"/>
  <c r="S5" i="75"/>
  <c r="U5" i="75"/>
  <c r="O69" i="64" l="1"/>
  <c r="K69" i="64"/>
  <c r="T68" i="64"/>
  <c r="U67" i="64"/>
  <c r="B66" i="64"/>
  <c r="L65" i="64"/>
  <c r="Y64" i="64"/>
  <c r="O64" i="64"/>
  <c r="X62" i="64"/>
  <c r="O62" i="64"/>
  <c r="F62" i="64"/>
  <c r="U56" i="64"/>
  <c r="U71" i="64" s="1"/>
  <c r="T56" i="64"/>
  <c r="T71" i="64" s="1"/>
  <c r="L56" i="64"/>
  <c r="L71" i="64" s="1"/>
  <c r="K56" i="64"/>
  <c r="K71" i="64" s="1"/>
  <c r="C56" i="64"/>
  <c r="C71" i="64" s="1"/>
  <c r="B56" i="64"/>
  <c r="B71" i="64" s="1"/>
  <c r="U55" i="64"/>
  <c r="U70" i="64" s="1"/>
  <c r="T55" i="64"/>
  <c r="T70" i="64" s="1"/>
  <c r="L55" i="64"/>
  <c r="L70" i="64" s="1"/>
  <c r="K55" i="64"/>
  <c r="K70" i="64" s="1"/>
  <c r="C55" i="64"/>
  <c r="C70" i="64" s="1"/>
  <c r="B55" i="64"/>
  <c r="B70" i="64" s="1"/>
  <c r="U54" i="64"/>
  <c r="U69" i="64" s="1"/>
  <c r="T54" i="64"/>
  <c r="T69" i="64" s="1"/>
  <c r="L54" i="64"/>
  <c r="L69" i="64" s="1"/>
  <c r="K54" i="64"/>
  <c r="C54" i="64"/>
  <c r="C69" i="64" s="1"/>
  <c r="B54" i="64"/>
  <c r="B69" i="64" s="1"/>
  <c r="U53" i="64"/>
  <c r="U68" i="64" s="1"/>
  <c r="T53" i="64"/>
  <c r="L53" i="64"/>
  <c r="L68" i="64" s="1"/>
  <c r="K53" i="64"/>
  <c r="K68" i="64" s="1"/>
  <c r="C53" i="64"/>
  <c r="C68" i="64" s="1"/>
  <c r="B53" i="64"/>
  <c r="B68" i="64" s="1"/>
  <c r="U52" i="64"/>
  <c r="T52" i="64"/>
  <c r="T67" i="64" s="1"/>
  <c r="L52" i="64"/>
  <c r="L67" i="64" s="1"/>
  <c r="K52" i="64"/>
  <c r="K67" i="64" s="1"/>
  <c r="C52" i="64"/>
  <c r="C67" i="64" s="1"/>
  <c r="B52" i="64"/>
  <c r="B67" i="64" s="1"/>
  <c r="T51" i="64"/>
  <c r="T66" i="64" s="1"/>
  <c r="K51" i="64"/>
  <c r="K66" i="64" s="1"/>
  <c r="B51" i="64"/>
  <c r="Y50" i="64"/>
  <c r="Y65" i="64" s="1"/>
  <c r="X50" i="64"/>
  <c r="X65" i="64" s="1"/>
  <c r="W50" i="64"/>
  <c r="W65" i="64" s="1"/>
  <c r="V50" i="64"/>
  <c r="V65" i="64" s="1"/>
  <c r="U50" i="64"/>
  <c r="U65" i="64" s="1"/>
  <c r="T50" i="64"/>
  <c r="T65" i="64" s="1"/>
  <c r="P50" i="64"/>
  <c r="P65" i="64" s="1"/>
  <c r="O50" i="64"/>
  <c r="O65" i="64" s="1"/>
  <c r="N50" i="64"/>
  <c r="N65" i="64" s="1"/>
  <c r="M50" i="64"/>
  <c r="M65" i="64" s="1"/>
  <c r="L50" i="64"/>
  <c r="K50" i="64"/>
  <c r="K65" i="64" s="1"/>
  <c r="G50" i="64"/>
  <c r="G65" i="64" s="1"/>
  <c r="F50" i="64"/>
  <c r="F65" i="64" s="1"/>
  <c r="E50" i="64"/>
  <c r="E65" i="64" s="1"/>
  <c r="D50" i="64"/>
  <c r="D65" i="64" s="1"/>
  <c r="C50" i="64"/>
  <c r="C65" i="64" s="1"/>
  <c r="B50" i="64"/>
  <c r="B65" i="64" s="1"/>
  <c r="Y49" i="64"/>
  <c r="X49" i="64"/>
  <c r="X64" i="64" s="1"/>
  <c r="W49" i="64"/>
  <c r="W64" i="64" s="1"/>
  <c r="V49" i="64"/>
  <c r="V64" i="64" s="1"/>
  <c r="P49" i="64"/>
  <c r="P64" i="64" s="1"/>
  <c r="O49" i="64"/>
  <c r="N49" i="64"/>
  <c r="N64" i="64" s="1"/>
  <c r="M49" i="64"/>
  <c r="M64" i="64" s="1"/>
  <c r="G49" i="64"/>
  <c r="G64" i="64" s="1"/>
  <c r="F49" i="64"/>
  <c r="F64" i="64" s="1"/>
  <c r="E49" i="64"/>
  <c r="E64" i="64" s="1"/>
  <c r="D49" i="64"/>
  <c r="D64" i="64" s="1"/>
  <c r="X47" i="64"/>
  <c r="O47" i="64"/>
  <c r="F47" i="64"/>
  <c r="AP32" i="64"/>
  <c r="AG32" i="64"/>
  <c r="X32" i="64"/>
  <c r="O32" i="64"/>
  <c r="F32" i="64"/>
  <c r="AP17" i="64"/>
  <c r="AG17" i="64"/>
  <c r="X17" i="64"/>
  <c r="O17" i="64"/>
  <c r="F17" i="64"/>
  <c r="BH2" i="64"/>
  <c r="AY2" i="64"/>
  <c r="AP2" i="64"/>
  <c r="AG2" i="64"/>
  <c r="X2" i="64"/>
  <c r="O2" i="64"/>
  <c r="K71" i="63"/>
  <c r="U69" i="63"/>
  <c r="F69" i="63"/>
  <c r="U68" i="63"/>
  <c r="T66" i="63"/>
  <c r="P65" i="63"/>
  <c r="B65" i="63"/>
  <c r="D64" i="63"/>
  <c r="X62" i="63"/>
  <c r="O62" i="63"/>
  <c r="F62" i="63"/>
  <c r="U56" i="63"/>
  <c r="U71" i="63" s="1"/>
  <c r="T56" i="63"/>
  <c r="T71" i="63" s="1"/>
  <c r="L56" i="63"/>
  <c r="L71" i="63" s="1"/>
  <c r="K56" i="63"/>
  <c r="C56" i="63"/>
  <c r="C71" i="63" s="1"/>
  <c r="B56" i="63"/>
  <c r="B71" i="63" s="1"/>
  <c r="U55" i="63"/>
  <c r="U70" i="63" s="1"/>
  <c r="T55" i="63"/>
  <c r="T70" i="63" s="1"/>
  <c r="L55" i="63"/>
  <c r="L70" i="63" s="1"/>
  <c r="K55" i="63"/>
  <c r="K70" i="63" s="1"/>
  <c r="C55" i="63"/>
  <c r="C70" i="63" s="1"/>
  <c r="B55" i="63"/>
  <c r="B70" i="63" s="1"/>
  <c r="U54" i="63"/>
  <c r="T54" i="63"/>
  <c r="T69" i="63" s="1"/>
  <c r="O54" i="63"/>
  <c r="L54" i="63"/>
  <c r="L69" i="63" s="1"/>
  <c r="K54" i="63"/>
  <c r="K69" i="63" s="1"/>
  <c r="C54" i="63"/>
  <c r="C69" i="63" s="1"/>
  <c r="B54" i="63"/>
  <c r="B69" i="63" s="1"/>
  <c r="U53" i="63"/>
  <c r="T53" i="63"/>
  <c r="T68" i="63" s="1"/>
  <c r="L53" i="63"/>
  <c r="L68" i="63" s="1"/>
  <c r="K53" i="63"/>
  <c r="K68" i="63" s="1"/>
  <c r="C53" i="63"/>
  <c r="C68" i="63" s="1"/>
  <c r="B53" i="63"/>
  <c r="B68" i="63" s="1"/>
  <c r="U52" i="63"/>
  <c r="U67" i="63" s="1"/>
  <c r="T52" i="63"/>
  <c r="T67" i="63" s="1"/>
  <c r="L52" i="63"/>
  <c r="L67" i="63" s="1"/>
  <c r="K52" i="63"/>
  <c r="K67" i="63" s="1"/>
  <c r="C52" i="63"/>
  <c r="C67" i="63" s="1"/>
  <c r="B52" i="63"/>
  <c r="B67" i="63" s="1"/>
  <c r="T51" i="63"/>
  <c r="K51" i="63"/>
  <c r="K66" i="63" s="1"/>
  <c r="B51" i="63"/>
  <c r="B66" i="63" s="1"/>
  <c r="Y50" i="63"/>
  <c r="Y65" i="63" s="1"/>
  <c r="X50" i="63"/>
  <c r="X65" i="63" s="1"/>
  <c r="W50" i="63"/>
  <c r="W65" i="63" s="1"/>
  <c r="V50" i="63"/>
  <c r="V65" i="63" s="1"/>
  <c r="U50" i="63"/>
  <c r="U65" i="63" s="1"/>
  <c r="T50" i="63"/>
  <c r="T65" i="63" s="1"/>
  <c r="P50" i="63"/>
  <c r="O50" i="63"/>
  <c r="O65" i="63" s="1"/>
  <c r="N50" i="63"/>
  <c r="N65" i="63" s="1"/>
  <c r="M50" i="63"/>
  <c r="M65" i="63" s="1"/>
  <c r="L50" i="63"/>
  <c r="L65" i="63" s="1"/>
  <c r="K50" i="63"/>
  <c r="K65" i="63" s="1"/>
  <c r="G50" i="63"/>
  <c r="G65" i="63" s="1"/>
  <c r="F50" i="63"/>
  <c r="F65" i="63" s="1"/>
  <c r="E50" i="63"/>
  <c r="E65" i="63" s="1"/>
  <c r="D50" i="63"/>
  <c r="D65" i="63" s="1"/>
  <c r="C50" i="63"/>
  <c r="C65" i="63" s="1"/>
  <c r="B50" i="63"/>
  <c r="Y49" i="63"/>
  <c r="Y64" i="63" s="1"/>
  <c r="X49" i="63"/>
  <c r="X64" i="63" s="1"/>
  <c r="W49" i="63"/>
  <c r="W64" i="63" s="1"/>
  <c r="V49" i="63"/>
  <c r="V64" i="63" s="1"/>
  <c r="P49" i="63"/>
  <c r="P64" i="63" s="1"/>
  <c r="O49" i="63"/>
  <c r="O64" i="63" s="1"/>
  <c r="N49" i="63"/>
  <c r="N64" i="63" s="1"/>
  <c r="M49" i="63"/>
  <c r="M64" i="63" s="1"/>
  <c r="G49" i="63"/>
  <c r="G64" i="63" s="1"/>
  <c r="F49" i="63"/>
  <c r="F64" i="63" s="1"/>
  <c r="E49" i="63"/>
  <c r="E64" i="63" s="1"/>
  <c r="D49" i="63"/>
  <c r="X47" i="63"/>
  <c r="O47" i="63"/>
  <c r="F47" i="63"/>
  <c r="AP32" i="63"/>
  <c r="AG32" i="63"/>
  <c r="X32" i="63"/>
  <c r="O32" i="63"/>
  <c r="F32" i="63"/>
  <c r="AP17" i="63"/>
  <c r="AG17" i="63"/>
  <c r="X17" i="63"/>
  <c r="O17" i="63"/>
  <c r="F17" i="63"/>
  <c r="AY9" i="63"/>
  <c r="AG9" i="63"/>
  <c r="BH2" i="63"/>
  <c r="AY2" i="63"/>
  <c r="AP2" i="63"/>
  <c r="AG2" i="63"/>
  <c r="X2" i="63"/>
  <c r="O2" i="63"/>
  <c r="X69" i="62"/>
  <c r="C69" i="62"/>
  <c r="D65" i="62"/>
  <c r="X62" i="62"/>
  <c r="O62" i="62"/>
  <c r="F62" i="62"/>
  <c r="U56" i="62"/>
  <c r="U71" i="62" s="1"/>
  <c r="T56" i="62"/>
  <c r="T71" i="62" s="1"/>
  <c r="L56" i="62"/>
  <c r="L71" i="62" s="1"/>
  <c r="K56" i="62"/>
  <c r="K71" i="62" s="1"/>
  <c r="C56" i="62"/>
  <c r="C71" i="62" s="1"/>
  <c r="B56" i="62"/>
  <c r="B71" i="62" s="1"/>
  <c r="U55" i="62"/>
  <c r="U70" i="62" s="1"/>
  <c r="T55" i="62"/>
  <c r="T70" i="62" s="1"/>
  <c r="L55" i="62"/>
  <c r="L70" i="62" s="1"/>
  <c r="K55" i="62"/>
  <c r="K70" i="62" s="1"/>
  <c r="C55" i="62"/>
  <c r="C70" i="62" s="1"/>
  <c r="B55" i="62"/>
  <c r="B70" i="62" s="1"/>
  <c r="U54" i="62"/>
  <c r="U69" i="62" s="1"/>
  <c r="T54" i="62"/>
  <c r="T69" i="62" s="1"/>
  <c r="L54" i="62"/>
  <c r="L69" i="62" s="1"/>
  <c r="K54" i="62"/>
  <c r="K69" i="62" s="1"/>
  <c r="C54" i="62"/>
  <c r="B54" i="62"/>
  <c r="B69" i="62" s="1"/>
  <c r="U53" i="62"/>
  <c r="U68" i="62" s="1"/>
  <c r="T53" i="62"/>
  <c r="T68" i="62" s="1"/>
  <c r="L53" i="62"/>
  <c r="L68" i="62" s="1"/>
  <c r="K53" i="62"/>
  <c r="K68" i="62" s="1"/>
  <c r="C53" i="62"/>
  <c r="C68" i="62" s="1"/>
  <c r="B53" i="62"/>
  <c r="B68" i="62" s="1"/>
  <c r="U52" i="62"/>
  <c r="U67" i="62" s="1"/>
  <c r="T52" i="62"/>
  <c r="T67" i="62" s="1"/>
  <c r="L52" i="62"/>
  <c r="L67" i="62" s="1"/>
  <c r="K52" i="62"/>
  <c r="K67" i="62" s="1"/>
  <c r="C52" i="62"/>
  <c r="C67" i="62" s="1"/>
  <c r="B52" i="62"/>
  <c r="B67" i="62" s="1"/>
  <c r="T51" i="62"/>
  <c r="T66" i="62" s="1"/>
  <c r="K51" i="62"/>
  <c r="K66" i="62" s="1"/>
  <c r="B51" i="62"/>
  <c r="B66" i="62" s="1"/>
  <c r="Y50" i="62"/>
  <c r="Y65" i="62" s="1"/>
  <c r="X50" i="62"/>
  <c r="X65" i="62" s="1"/>
  <c r="W50" i="62"/>
  <c r="W65" i="62" s="1"/>
  <c r="V50" i="62"/>
  <c r="V65" i="62" s="1"/>
  <c r="U50" i="62"/>
  <c r="U65" i="62" s="1"/>
  <c r="T50" i="62"/>
  <c r="T65" i="62" s="1"/>
  <c r="P50" i="62"/>
  <c r="P65" i="62" s="1"/>
  <c r="O50" i="62"/>
  <c r="O65" i="62" s="1"/>
  <c r="N50" i="62"/>
  <c r="N65" i="62" s="1"/>
  <c r="M50" i="62"/>
  <c r="M65" i="62" s="1"/>
  <c r="L50" i="62"/>
  <c r="L65" i="62" s="1"/>
  <c r="K50" i="62"/>
  <c r="K65" i="62" s="1"/>
  <c r="G50" i="62"/>
  <c r="G65" i="62" s="1"/>
  <c r="F50" i="62"/>
  <c r="F65" i="62" s="1"/>
  <c r="E50" i="62"/>
  <c r="E65" i="62" s="1"/>
  <c r="D50" i="62"/>
  <c r="C50" i="62"/>
  <c r="C65" i="62" s="1"/>
  <c r="B50" i="62"/>
  <c r="B65" i="62" s="1"/>
  <c r="Y49" i="62"/>
  <c r="Y64" i="62" s="1"/>
  <c r="X49" i="62"/>
  <c r="X64" i="62" s="1"/>
  <c r="W49" i="62"/>
  <c r="W64" i="62" s="1"/>
  <c r="V49" i="62"/>
  <c r="V64" i="62" s="1"/>
  <c r="P49" i="62"/>
  <c r="P64" i="62" s="1"/>
  <c r="O49" i="62"/>
  <c r="O64" i="62" s="1"/>
  <c r="N49" i="62"/>
  <c r="N64" i="62" s="1"/>
  <c r="M49" i="62"/>
  <c r="M64" i="62" s="1"/>
  <c r="G49" i="62"/>
  <c r="G64" i="62" s="1"/>
  <c r="F49" i="62"/>
  <c r="F64" i="62" s="1"/>
  <c r="E49" i="62"/>
  <c r="E64" i="62" s="1"/>
  <c r="D49" i="62"/>
  <c r="D64" i="62" s="1"/>
  <c r="X47" i="62"/>
  <c r="O47" i="62"/>
  <c r="F47" i="62"/>
  <c r="X39" i="62"/>
  <c r="AP32" i="62"/>
  <c r="AG32" i="62"/>
  <c r="X32" i="62"/>
  <c r="O32" i="62"/>
  <c r="F32" i="62"/>
  <c r="AP17" i="62"/>
  <c r="AG17" i="62"/>
  <c r="X17" i="62"/>
  <c r="O17" i="62"/>
  <c r="F17" i="62"/>
  <c r="O9" i="62"/>
  <c r="BH2" i="62"/>
  <c r="AY2" i="62"/>
  <c r="AP2" i="62"/>
  <c r="AG2" i="62"/>
  <c r="X2" i="62"/>
  <c r="O2" i="62"/>
  <c r="U68" i="61"/>
  <c r="K66" i="61"/>
  <c r="O65" i="61"/>
  <c r="B65" i="61"/>
  <c r="X62" i="61"/>
  <c r="O62" i="61"/>
  <c r="F62" i="61"/>
  <c r="U56" i="61"/>
  <c r="U71" i="61" s="1"/>
  <c r="T56" i="61"/>
  <c r="T71" i="61" s="1"/>
  <c r="L56" i="61"/>
  <c r="L71" i="61" s="1"/>
  <c r="K56" i="61"/>
  <c r="K71" i="61" s="1"/>
  <c r="C56" i="61"/>
  <c r="C71" i="61" s="1"/>
  <c r="B56" i="61"/>
  <c r="B71" i="61" s="1"/>
  <c r="U55" i="61"/>
  <c r="U70" i="61" s="1"/>
  <c r="T55" i="61"/>
  <c r="T70" i="61" s="1"/>
  <c r="L55" i="61"/>
  <c r="L70" i="61" s="1"/>
  <c r="K55" i="61"/>
  <c r="K70" i="61" s="1"/>
  <c r="C55" i="61"/>
  <c r="C70" i="61" s="1"/>
  <c r="B55" i="61"/>
  <c r="B70" i="61" s="1"/>
  <c r="U54" i="61"/>
  <c r="U69" i="61" s="1"/>
  <c r="T54" i="61"/>
  <c r="T69" i="61" s="1"/>
  <c r="L54" i="61"/>
  <c r="L69" i="61" s="1"/>
  <c r="K54" i="61"/>
  <c r="K69" i="61" s="1"/>
  <c r="C54" i="61"/>
  <c r="C69" i="61" s="1"/>
  <c r="B54" i="61"/>
  <c r="B69" i="61" s="1"/>
  <c r="U53" i="61"/>
  <c r="T53" i="61"/>
  <c r="T68" i="61" s="1"/>
  <c r="L53" i="61"/>
  <c r="L68" i="61" s="1"/>
  <c r="K53" i="61"/>
  <c r="K68" i="61" s="1"/>
  <c r="C53" i="61"/>
  <c r="C68" i="61" s="1"/>
  <c r="B53" i="61"/>
  <c r="B68" i="61" s="1"/>
  <c r="U52" i="61"/>
  <c r="U67" i="61" s="1"/>
  <c r="T52" i="61"/>
  <c r="T67" i="61" s="1"/>
  <c r="L52" i="61"/>
  <c r="L67" i="61" s="1"/>
  <c r="K52" i="61"/>
  <c r="K67" i="61" s="1"/>
  <c r="C52" i="61"/>
  <c r="C67" i="61" s="1"/>
  <c r="B52" i="61"/>
  <c r="B67" i="61" s="1"/>
  <c r="T51" i="61"/>
  <c r="T66" i="61" s="1"/>
  <c r="K51" i="61"/>
  <c r="B51" i="61"/>
  <c r="B66" i="61" s="1"/>
  <c r="Y50" i="61"/>
  <c r="Y65" i="61" s="1"/>
  <c r="X50" i="61"/>
  <c r="X65" i="61" s="1"/>
  <c r="W50" i="61"/>
  <c r="W65" i="61" s="1"/>
  <c r="V50" i="61"/>
  <c r="V65" i="61" s="1"/>
  <c r="U50" i="61"/>
  <c r="U65" i="61" s="1"/>
  <c r="T50" i="61"/>
  <c r="T65" i="61" s="1"/>
  <c r="P50" i="61"/>
  <c r="P65" i="61" s="1"/>
  <c r="O50" i="61"/>
  <c r="N50" i="61"/>
  <c r="N65" i="61" s="1"/>
  <c r="M50" i="61"/>
  <c r="M65" i="61" s="1"/>
  <c r="L50" i="61"/>
  <c r="L65" i="61" s="1"/>
  <c r="K50" i="61"/>
  <c r="K65" i="61" s="1"/>
  <c r="G50" i="61"/>
  <c r="G65" i="61" s="1"/>
  <c r="F50" i="61"/>
  <c r="F65" i="61" s="1"/>
  <c r="E50" i="61"/>
  <c r="E65" i="61" s="1"/>
  <c r="D50" i="61"/>
  <c r="D65" i="61" s="1"/>
  <c r="C50" i="61"/>
  <c r="C65" i="61" s="1"/>
  <c r="B50" i="61"/>
  <c r="Y49" i="61"/>
  <c r="Y64" i="61" s="1"/>
  <c r="X49" i="61"/>
  <c r="X64" i="61" s="1"/>
  <c r="W49" i="61"/>
  <c r="W64" i="61" s="1"/>
  <c r="V49" i="61"/>
  <c r="V64" i="61" s="1"/>
  <c r="P49" i="61"/>
  <c r="P64" i="61" s="1"/>
  <c r="O49" i="61"/>
  <c r="O64" i="61" s="1"/>
  <c r="N49" i="61"/>
  <c r="N64" i="61" s="1"/>
  <c r="M49" i="61"/>
  <c r="M64" i="61" s="1"/>
  <c r="G49" i="61"/>
  <c r="G64" i="61" s="1"/>
  <c r="F49" i="61"/>
  <c r="F64" i="61" s="1"/>
  <c r="E49" i="61"/>
  <c r="E64" i="61" s="1"/>
  <c r="D49" i="61"/>
  <c r="D64" i="61" s="1"/>
  <c r="X47" i="61"/>
  <c r="O47" i="61"/>
  <c r="F47" i="61"/>
  <c r="AP39" i="61"/>
  <c r="AP32" i="61"/>
  <c r="AG32" i="61"/>
  <c r="X32" i="61"/>
  <c r="O32" i="61"/>
  <c r="F32" i="61"/>
  <c r="AG24" i="61"/>
  <c r="O24" i="61"/>
  <c r="AP17" i="61"/>
  <c r="AG17" i="61"/>
  <c r="X17" i="61"/>
  <c r="O17" i="61"/>
  <c r="F17" i="61"/>
  <c r="BH9" i="61"/>
  <c r="O9" i="61"/>
  <c r="BH2" i="61"/>
  <c r="AY2" i="61"/>
  <c r="AP2" i="61"/>
  <c r="AG2" i="61"/>
  <c r="X2" i="61"/>
  <c r="O2" i="61"/>
  <c r="X69" i="60"/>
  <c r="L67" i="60"/>
  <c r="M65" i="60"/>
  <c r="M64" i="60"/>
  <c r="X62" i="60"/>
  <c r="O62" i="60"/>
  <c r="F62" i="60"/>
  <c r="U56" i="60"/>
  <c r="U71" i="60" s="1"/>
  <c r="T56" i="60"/>
  <c r="T71" i="60" s="1"/>
  <c r="L56" i="60"/>
  <c r="L71" i="60" s="1"/>
  <c r="K56" i="60"/>
  <c r="K71" i="60" s="1"/>
  <c r="C56" i="60"/>
  <c r="C71" i="60" s="1"/>
  <c r="B56" i="60"/>
  <c r="B71" i="60" s="1"/>
  <c r="U55" i="60"/>
  <c r="U70" i="60" s="1"/>
  <c r="T55" i="60"/>
  <c r="T70" i="60" s="1"/>
  <c r="L55" i="60"/>
  <c r="L70" i="60" s="1"/>
  <c r="K55" i="60"/>
  <c r="K70" i="60" s="1"/>
  <c r="C55" i="60"/>
  <c r="C70" i="60" s="1"/>
  <c r="B55" i="60"/>
  <c r="B70" i="60" s="1"/>
  <c r="U54" i="60"/>
  <c r="U69" i="60" s="1"/>
  <c r="T54" i="60"/>
  <c r="T69" i="60" s="1"/>
  <c r="O54" i="60"/>
  <c r="L54" i="60"/>
  <c r="L69" i="60" s="1"/>
  <c r="K54" i="60"/>
  <c r="K69" i="60" s="1"/>
  <c r="C54" i="60"/>
  <c r="C69" i="60" s="1"/>
  <c r="B54" i="60"/>
  <c r="B69" i="60" s="1"/>
  <c r="U53" i="60"/>
  <c r="U68" i="60" s="1"/>
  <c r="T53" i="60"/>
  <c r="T68" i="60" s="1"/>
  <c r="L53" i="60"/>
  <c r="L68" i="60" s="1"/>
  <c r="K53" i="60"/>
  <c r="K68" i="60" s="1"/>
  <c r="C53" i="60"/>
  <c r="C68" i="60" s="1"/>
  <c r="B53" i="60"/>
  <c r="B68" i="60" s="1"/>
  <c r="U52" i="60"/>
  <c r="U67" i="60" s="1"/>
  <c r="T52" i="60"/>
  <c r="T67" i="60" s="1"/>
  <c r="L52" i="60"/>
  <c r="K52" i="60"/>
  <c r="K67" i="60" s="1"/>
  <c r="C52" i="60"/>
  <c r="C67" i="60" s="1"/>
  <c r="B52" i="60"/>
  <c r="B67" i="60" s="1"/>
  <c r="T51" i="60"/>
  <c r="T66" i="60" s="1"/>
  <c r="K51" i="60"/>
  <c r="K66" i="60" s="1"/>
  <c r="B51" i="60"/>
  <c r="B66" i="60" s="1"/>
  <c r="Y50" i="60"/>
  <c r="Y65" i="60" s="1"/>
  <c r="X50" i="60"/>
  <c r="X65" i="60" s="1"/>
  <c r="W50" i="60"/>
  <c r="W65" i="60" s="1"/>
  <c r="V50" i="60"/>
  <c r="V65" i="60" s="1"/>
  <c r="U50" i="60"/>
  <c r="U65" i="60" s="1"/>
  <c r="T50" i="60"/>
  <c r="T65" i="60" s="1"/>
  <c r="P50" i="60"/>
  <c r="P65" i="60" s="1"/>
  <c r="O50" i="60"/>
  <c r="O65" i="60" s="1"/>
  <c r="N50" i="60"/>
  <c r="N65" i="60" s="1"/>
  <c r="M50" i="60"/>
  <c r="L50" i="60"/>
  <c r="L65" i="60" s="1"/>
  <c r="K50" i="60"/>
  <c r="K65" i="60" s="1"/>
  <c r="G50" i="60"/>
  <c r="G65" i="60" s="1"/>
  <c r="F50" i="60"/>
  <c r="F65" i="60" s="1"/>
  <c r="E50" i="60"/>
  <c r="E65" i="60" s="1"/>
  <c r="D50" i="60"/>
  <c r="D65" i="60" s="1"/>
  <c r="C50" i="60"/>
  <c r="C65" i="60" s="1"/>
  <c r="B50" i="60"/>
  <c r="B65" i="60" s="1"/>
  <c r="Y49" i="60"/>
  <c r="Y64" i="60" s="1"/>
  <c r="X49" i="60"/>
  <c r="X64" i="60" s="1"/>
  <c r="W49" i="60"/>
  <c r="W64" i="60" s="1"/>
  <c r="V49" i="60"/>
  <c r="V64" i="60" s="1"/>
  <c r="P49" i="60"/>
  <c r="P64" i="60" s="1"/>
  <c r="O49" i="60"/>
  <c r="O64" i="60" s="1"/>
  <c r="N49" i="60"/>
  <c r="N64" i="60" s="1"/>
  <c r="M49" i="60"/>
  <c r="G49" i="60"/>
  <c r="G64" i="60" s="1"/>
  <c r="F49" i="60"/>
  <c r="F64" i="60" s="1"/>
  <c r="E49" i="60"/>
  <c r="E64" i="60" s="1"/>
  <c r="D49" i="60"/>
  <c r="D64" i="60" s="1"/>
  <c r="X47" i="60"/>
  <c r="O47" i="60"/>
  <c r="F47" i="60"/>
  <c r="AP32" i="60"/>
  <c r="AG32" i="60"/>
  <c r="X32" i="60"/>
  <c r="O32" i="60"/>
  <c r="F32" i="60"/>
  <c r="AP17" i="60"/>
  <c r="AG17" i="60"/>
  <c r="X17" i="60"/>
  <c r="O17" i="60"/>
  <c r="F17" i="60"/>
  <c r="AG9" i="60"/>
  <c r="O9" i="60"/>
  <c r="BH2" i="60"/>
  <c r="AY2" i="60"/>
  <c r="AP2" i="60"/>
  <c r="AG2" i="60"/>
  <c r="X2" i="60"/>
  <c r="O2" i="60"/>
  <c r="B69" i="59"/>
  <c r="U67" i="59"/>
  <c r="K66" i="59"/>
  <c r="W65" i="59"/>
  <c r="M65" i="59"/>
  <c r="C65" i="59"/>
  <c r="O64" i="59"/>
  <c r="X62" i="59"/>
  <c r="O62" i="59"/>
  <c r="F62" i="59"/>
  <c r="U56" i="59"/>
  <c r="U71" i="59" s="1"/>
  <c r="T56" i="59"/>
  <c r="T71" i="59" s="1"/>
  <c r="L56" i="59"/>
  <c r="L71" i="59" s="1"/>
  <c r="K56" i="59"/>
  <c r="K71" i="59" s="1"/>
  <c r="C56" i="59"/>
  <c r="C71" i="59" s="1"/>
  <c r="B56" i="59"/>
  <c r="B71" i="59" s="1"/>
  <c r="U55" i="59"/>
  <c r="U70" i="59" s="1"/>
  <c r="T55" i="59"/>
  <c r="T70" i="59" s="1"/>
  <c r="L55" i="59"/>
  <c r="L70" i="59" s="1"/>
  <c r="K55" i="59"/>
  <c r="K70" i="59" s="1"/>
  <c r="C55" i="59"/>
  <c r="C70" i="59" s="1"/>
  <c r="B55" i="59"/>
  <c r="B70" i="59" s="1"/>
  <c r="U54" i="59"/>
  <c r="U69" i="59" s="1"/>
  <c r="T54" i="59"/>
  <c r="T69" i="59" s="1"/>
  <c r="L54" i="59"/>
  <c r="L69" i="59" s="1"/>
  <c r="K54" i="59"/>
  <c r="K69" i="59" s="1"/>
  <c r="C54" i="59"/>
  <c r="C69" i="59" s="1"/>
  <c r="B54" i="59"/>
  <c r="U53" i="59"/>
  <c r="U68" i="59" s="1"/>
  <c r="T53" i="59"/>
  <c r="T68" i="59" s="1"/>
  <c r="L53" i="59"/>
  <c r="L68" i="59" s="1"/>
  <c r="K53" i="59"/>
  <c r="K68" i="59" s="1"/>
  <c r="C53" i="59"/>
  <c r="C68" i="59" s="1"/>
  <c r="B53" i="59"/>
  <c r="B68" i="59" s="1"/>
  <c r="U52" i="59"/>
  <c r="T52" i="59"/>
  <c r="T67" i="59" s="1"/>
  <c r="L52" i="59"/>
  <c r="L67" i="59" s="1"/>
  <c r="K52" i="59"/>
  <c r="K67" i="59" s="1"/>
  <c r="C52" i="59"/>
  <c r="C67" i="59" s="1"/>
  <c r="B52" i="59"/>
  <c r="B67" i="59" s="1"/>
  <c r="T51" i="59"/>
  <c r="T66" i="59" s="1"/>
  <c r="K51" i="59"/>
  <c r="B51" i="59"/>
  <c r="B66" i="59" s="1"/>
  <c r="Y50" i="59"/>
  <c r="Y65" i="59" s="1"/>
  <c r="X50" i="59"/>
  <c r="X65" i="59" s="1"/>
  <c r="W50" i="59"/>
  <c r="V50" i="59"/>
  <c r="V65" i="59" s="1"/>
  <c r="U50" i="59"/>
  <c r="U65" i="59" s="1"/>
  <c r="T50" i="59"/>
  <c r="T65" i="59" s="1"/>
  <c r="P50" i="59"/>
  <c r="P65" i="59" s="1"/>
  <c r="O50" i="59"/>
  <c r="O65" i="59" s="1"/>
  <c r="N50" i="59"/>
  <c r="N65" i="59" s="1"/>
  <c r="M50" i="59"/>
  <c r="L50" i="59"/>
  <c r="L65" i="59" s="1"/>
  <c r="K50" i="59"/>
  <c r="K65" i="59" s="1"/>
  <c r="G50" i="59"/>
  <c r="G65" i="59" s="1"/>
  <c r="F50" i="59"/>
  <c r="F65" i="59" s="1"/>
  <c r="E50" i="59"/>
  <c r="E65" i="59" s="1"/>
  <c r="D50" i="59"/>
  <c r="D65" i="59" s="1"/>
  <c r="C50" i="59"/>
  <c r="B50" i="59"/>
  <c r="B65" i="59" s="1"/>
  <c r="Y49" i="59"/>
  <c r="Y64" i="59" s="1"/>
  <c r="X49" i="59"/>
  <c r="X64" i="59" s="1"/>
  <c r="W49" i="59"/>
  <c r="W64" i="59" s="1"/>
  <c r="V49" i="59"/>
  <c r="V64" i="59" s="1"/>
  <c r="P49" i="59"/>
  <c r="P64" i="59" s="1"/>
  <c r="O49" i="59"/>
  <c r="N49" i="59"/>
  <c r="N64" i="59" s="1"/>
  <c r="M49" i="59"/>
  <c r="M64" i="59" s="1"/>
  <c r="G49" i="59"/>
  <c r="G64" i="59" s="1"/>
  <c r="F49" i="59"/>
  <c r="F64" i="59" s="1"/>
  <c r="E49" i="59"/>
  <c r="E64" i="59" s="1"/>
  <c r="D49" i="59"/>
  <c r="D64" i="59" s="1"/>
  <c r="X47" i="59"/>
  <c r="O47" i="59"/>
  <c r="F47" i="59"/>
  <c r="AG39" i="59"/>
  <c r="AP32" i="59"/>
  <c r="AG32" i="59"/>
  <c r="X32" i="59"/>
  <c r="O32" i="59"/>
  <c r="F32" i="59"/>
  <c r="AP17" i="59"/>
  <c r="AG17" i="59"/>
  <c r="X17" i="59"/>
  <c r="O17" i="59"/>
  <c r="F17" i="59"/>
  <c r="X9" i="59"/>
  <c r="BH2" i="59"/>
  <c r="AY2" i="59"/>
  <c r="AP2" i="59"/>
  <c r="AG2" i="59"/>
  <c r="X2" i="59"/>
  <c r="O2" i="59"/>
  <c r="X69" i="58"/>
  <c r="U69" i="58"/>
  <c r="T67" i="58"/>
  <c r="N64" i="58"/>
  <c r="X62" i="58"/>
  <c r="O62" i="58"/>
  <c r="F62" i="58"/>
  <c r="U56" i="58"/>
  <c r="U71" i="58" s="1"/>
  <c r="T56" i="58"/>
  <c r="T71" i="58" s="1"/>
  <c r="L56" i="58"/>
  <c r="L71" i="58" s="1"/>
  <c r="K56" i="58"/>
  <c r="K71" i="58" s="1"/>
  <c r="C56" i="58"/>
  <c r="C71" i="58" s="1"/>
  <c r="B56" i="58"/>
  <c r="B71" i="58" s="1"/>
  <c r="U55" i="58"/>
  <c r="U70" i="58" s="1"/>
  <c r="T55" i="58"/>
  <c r="T70" i="58" s="1"/>
  <c r="L55" i="58"/>
  <c r="L70" i="58" s="1"/>
  <c r="K55" i="58"/>
  <c r="K70" i="58" s="1"/>
  <c r="C55" i="58"/>
  <c r="C70" i="58" s="1"/>
  <c r="B55" i="58"/>
  <c r="B70" i="58" s="1"/>
  <c r="U54" i="58"/>
  <c r="T54" i="58"/>
  <c r="T69" i="58" s="1"/>
  <c r="L54" i="58"/>
  <c r="L69" i="58" s="1"/>
  <c r="K54" i="58"/>
  <c r="K69" i="58" s="1"/>
  <c r="C54" i="58"/>
  <c r="C69" i="58" s="1"/>
  <c r="B54" i="58"/>
  <c r="B69" i="58" s="1"/>
  <c r="U53" i="58"/>
  <c r="U68" i="58" s="1"/>
  <c r="T53" i="58"/>
  <c r="T68" i="58" s="1"/>
  <c r="L53" i="58"/>
  <c r="L68" i="58" s="1"/>
  <c r="K53" i="58"/>
  <c r="K68" i="58" s="1"/>
  <c r="C53" i="58"/>
  <c r="C68" i="58" s="1"/>
  <c r="B53" i="58"/>
  <c r="B68" i="58" s="1"/>
  <c r="U52" i="58"/>
  <c r="U67" i="58" s="1"/>
  <c r="T52" i="58"/>
  <c r="L52" i="58"/>
  <c r="L67" i="58" s="1"/>
  <c r="K52" i="58"/>
  <c r="K67" i="58" s="1"/>
  <c r="C52" i="58"/>
  <c r="C67" i="58" s="1"/>
  <c r="B52" i="58"/>
  <c r="B67" i="58" s="1"/>
  <c r="T51" i="58"/>
  <c r="T66" i="58" s="1"/>
  <c r="K51" i="58"/>
  <c r="K66" i="58" s="1"/>
  <c r="B51" i="58"/>
  <c r="B66" i="58" s="1"/>
  <c r="Y50" i="58"/>
  <c r="Y65" i="58" s="1"/>
  <c r="X50" i="58"/>
  <c r="X65" i="58" s="1"/>
  <c r="W50" i="58"/>
  <c r="W65" i="58" s="1"/>
  <c r="V50" i="58"/>
  <c r="V65" i="58" s="1"/>
  <c r="U50" i="58"/>
  <c r="U65" i="58" s="1"/>
  <c r="T50" i="58"/>
  <c r="T65" i="58" s="1"/>
  <c r="P50" i="58"/>
  <c r="P65" i="58" s="1"/>
  <c r="O50" i="58"/>
  <c r="O65" i="58" s="1"/>
  <c r="N50" i="58"/>
  <c r="N65" i="58" s="1"/>
  <c r="M50" i="58"/>
  <c r="M65" i="58" s="1"/>
  <c r="L50" i="58"/>
  <c r="L65" i="58" s="1"/>
  <c r="K50" i="58"/>
  <c r="K65" i="58" s="1"/>
  <c r="G50" i="58"/>
  <c r="G65" i="58" s="1"/>
  <c r="F50" i="58"/>
  <c r="F65" i="58" s="1"/>
  <c r="E50" i="58"/>
  <c r="E65" i="58" s="1"/>
  <c r="D50" i="58"/>
  <c r="D65" i="58" s="1"/>
  <c r="C50" i="58"/>
  <c r="C65" i="58" s="1"/>
  <c r="B50" i="58"/>
  <c r="B65" i="58" s="1"/>
  <c r="Y49" i="58"/>
  <c r="Y64" i="58" s="1"/>
  <c r="X49" i="58"/>
  <c r="X64" i="58" s="1"/>
  <c r="W49" i="58"/>
  <c r="W64" i="58" s="1"/>
  <c r="V49" i="58"/>
  <c r="V64" i="58" s="1"/>
  <c r="P49" i="58"/>
  <c r="P64" i="58" s="1"/>
  <c r="O49" i="58"/>
  <c r="O64" i="58" s="1"/>
  <c r="N49" i="58"/>
  <c r="M49" i="58"/>
  <c r="M64" i="58" s="1"/>
  <c r="G49" i="58"/>
  <c r="G64" i="58" s="1"/>
  <c r="F49" i="58"/>
  <c r="F64" i="58" s="1"/>
  <c r="E49" i="58"/>
  <c r="E64" i="58" s="1"/>
  <c r="D49" i="58"/>
  <c r="D64" i="58" s="1"/>
  <c r="X47" i="58"/>
  <c r="O47" i="58"/>
  <c r="F47" i="58"/>
  <c r="O39" i="58"/>
  <c r="AP32" i="58"/>
  <c r="AG32" i="58"/>
  <c r="X32" i="58"/>
  <c r="O32" i="58"/>
  <c r="F32" i="58"/>
  <c r="AP17" i="58"/>
  <c r="AG17" i="58"/>
  <c r="X17" i="58"/>
  <c r="O17" i="58"/>
  <c r="F17" i="58"/>
  <c r="AY9" i="58"/>
  <c r="BH2" i="58"/>
  <c r="AY2" i="58"/>
  <c r="AP2" i="58"/>
  <c r="AG2" i="58"/>
  <c r="X2" i="58"/>
  <c r="O2" i="58"/>
  <c r="U69" i="57"/>
  <c r="C68" i="57"/>
  <c r="B66" i="57"/>
  <c r="V64" i="57"/>
  <c r="X62" i="57"/>
  <c r="O62" i="57"/>
  <c r="F62" i="57"/>
  <c r="U56" i="57"/>
  <c r="U71" i="57" s="1"/>
  <c r="T56" i="57"/>
  <c r="T71" i="57" s="1"/>
  <c r="L56" i="57"/>
  <c r="L71" i="57" s="1"/>
  <c r="K56" i="57"/>
  <c r="K71" i="57" s="1"/>
  <c r="C56" i="57"/>
  <c r="C71" i="57" s="1"/>
  <c r="B56" i="57"/>
  <c r="B71" i="57" s="1"/>
  <c r="U55" i="57"/>
  <c r="U70" i="57" s="1"/>
  <c r="T55" i="57"/>
  <c r="T70" i="57" s="1"/>
  <c r="L55" i="57"/>
  <c r="L70" i="57" s="1"/>
  <c r="K55" i="57"/>
  <c r="K70" i="57" s="1"/>
  <c r="C55" i="57"/>
  <c r="C70" i="57" s="1"/>
  <c r="B55" i="57"/>
  <c r="B70" i="57" s="1"/>
  <c r="U54" i="57"/>
  <c r="T54" i="57"/>
  <c r="T69" i="57" s="1"/>
  <c r="L54" i="57"/>
  <c r="L69" i="57" s="1"/>
  <c r="K54" i="57"/>
  <c r="K69" i="57" s="1"/>
  <c r="C54" i="57"/>
  <c r="C69" i="57" s="1"/>
  <c r="B54" i="57"/>
  <c r="B69" i="57" s="1"/>
  <c r="U53" i="57"/>
  <c r="U68" i="57" s="1"/>
  <c r="T53" i="57"/>
  <c r="T68" i="57" s="1"/>
  <c r="L53" i="57"/>
  <c r="L68" i="57" s="1"/>
  <c r="K53" i="57"/>
  <c r="K68" i="57" s="1"/>
  <c r="C53" i="57"/>
  <c r="B53" i="57"/>
  <c r="B68" i="57" s="1"/>
  <c r="U52" i="57"/>
  <c r="U67" i="57" s="1"/>
  <c r="T52" i="57"/>
  <c r="T67" i="57" s="1"/>
  <c r="L52" i="57"/>
  <c r="L67" i="57" s="1"/>
  <c r="K52" i="57"/>
  <c r="K67" i="57" s="1"/>
  <c r="C52" i="57"/>
  <c r="C67" i="57" s="1"/>
  <c r="B52" i="57"/>
  <c r="B67" i="57" s="1"/>
  <c r="T51" i="57"/>
  <c r="T66" i="57" s="1"/>
  <c r="K51" i="57"/>
  <c r="K66" i="57" s="1"/>
  <c r="B51" i="57"/>
  <c r="Y50" i="57"/>
  <c r="Y65" i="57" s="1"/>
  <c r="X50" i="57"/>
  <c r="X65" i="57" s="1"/>
  <c r="W50" i="57"/>
  <c r="W65" i="57" s="1"/>
  <c r="V50" i="57"/>
  <c r="V65" i="57" s="1"/>
  <c r="U50" i="57"/>
  <c r="U65" i="57" s="1"/>
  <c r="T50" i="57"/>
  <c r="T65" i="57" s="1"/>
  <c r="P50" i="57"/>
  <c r="P65" i="57" s="1"/>
  <c r="O50" i="57"/>
  <c r="O65" i="57" s="1"/>
  <c r="N50" i="57"/>
  <c r="N65" i="57" s="1"/>
  <c r="M50" i="57"/>
  <c r="M65" i="57" s="1"/>
  <c r="L50" i="57"/>
  <c r="L65" i="57" s="1"/>
  <c r="K50" i="57"/>
  <c r="K65" i="57" s="1"/>
  <c r="G50" i="57"/>
  <c r="G65" i="57" s="1"/>
  <c r="F50" i="57"/>
  <c r="F65" i="57" s="1"/>
  <c r="E50" i="57"/>
  <c r="E65" i="57" s="1"/>
  <c r="D50" i="57"/>
  <c r="D65" i="57" s="1"/>
  <c r="C50" i="57"/>
  <c r="C65" i="57" s="1"/>
  <c r="B50" i="57"/>
  <c r="B65" i="57" s="1"/>
  <c r="Y49" i="57"/>
  <c r="Y64" i="57" s="1"/>
  <c r="X49" i="57"/>
  <c r="X64" i="57" s="1"/>
  <c r="W49" i="57"/>
  <c r="W64" i="57" s="1"/>
  <c r="V49" i="57"/>
  <c r="P49" i="57"/>
  <c r="P64" i="57" s="1"/>
  <c r="O49" i="57"/>
  <c r="O64" i="57" s="1"/>
  <c r="N49" i="57"/>
  <c r="N64" i="57" s="1"/>
  <c r="M49" i="57"/>
  <c r="M64" i="57" s="1"/>
  <c r="G49" i="57"/>
  <c r="G64" i="57" s="1"/>
  <c r="F49" i="57"/>
  <c r="F64" i="57" s="1"/>
  <c r="E49" i="57"/>
  <c r="E64" i="57" s="1"/>
  <c r="D49" i="57"/>
  <c r="D64" i="57" s="1"/>
  <c r="X47" i="57"/>
  <c r="O47" i="57"/>
  <c r="F47" i="57"/>
  <c r="AP32" i="57"/>
  <c r="AG32" i="57"/>
  <c r="X32" i="57"/>
  <c r="O32" i="57"/>
  <c r="F32" i="57"/>
  <c r="X24" i="57"/>
  <c r="AP17" i="57"/>
  <c r="AG17" i="57"/>
  <c r="X17" i="57"/>
  <c r="O17" i="57"/>
  <c r="F17" i="57"/>
  <c r="BH2" i="57"/>
  <c r="AY2" i="57"/>
  <c r="AP2" i="57"/>
  <c r="AG2" i="57"/>
  <c r="X2" i="57"/>
  <c r="O2" i="57"/>
  <c r="U70" i="56"/>
  <c r="F69" i="56"/>
  <c r="K66" i="56"/>
  <c r="E65" i="56"/>
  <c r="X62" i="56"/>
  <c r="O62" i="56"/>
  <c r="F62" i="56"/>
  <c r="U56" i="56"/>
  <c r="U71" i="56" s="1"/>
  <c r="T56" i="56"/>
  <c r="T71" i="56" s="1"/>
  <c r="L56" i="56"/>
  <c r="L71" i="56" s="1"/>
  <c r="K56" i="56"/>
  <c r="K71" i="56" s="1"/>
  <c r="C56" i="56"/>
  <c r="C71" i="56" s="1"/>
  <c r="B56" i="56"/>
  <c r="B71" i="56" s="1"/>
  <c r="U55" i="56"/>
  <c r="T55" i="56"/>
  <c r="T70" i="56" s="1"/>
  <c r="L55" i="56"/>
  <c r="L70" i="56" s="1"/>
  <c r="K55" i="56"/>
  <c r="K70" i="56" s="1"/>
  <c r="C55" i="56"/>
  <c r="C70" i="56" s="1"/>
  <c r="B55" i="56"/>
  <c r="B70" i="56" s="1"/>
  <c r="U54" i="56"/>
  <c r="U69" i="56" s="1"/>
  <c r="T54" i="56"/>
  <c r="T69" i="56" s="1"/>
  <c r="L54" i="56"/>
  <c r="L69" i="56" s="1"/>
  <c r="K54" i="56"/>
  <c r="K69" i="56" s="1"/>
  <c r="F54" i="56"/>
  <c r="C54" i="56"/>
  <c r="C69" i="56" s="1"/>
  <c r="B54" i="56"/>
  <c r="B69" i="56" s="1"/>
  <c r="U53" i="56"/>
  <c r="U68" i="56" s="1"/>
  <c r="T53" i="56"/>
  <c r="T68" i="56" s="1"/>
  <c r="L53" i="56"/>
  <c r="L68" i="56" s="1"/>
  <c r="K53" i="56"/>
  <c r="K68" i="56" s="1"/>
  <c r="C53" i="56"/>
  <c r="C68" i="56" s="1"/>
  <c r="B53" i="56"/>
  <c r="B68" i="56" s="1"/>
  <c r="U52" i="56"/>
  <c r="U67" i="56" s="1"/>
  <c r="T52" i="56"/>
  <c r="T67" i="56" s="1"/>
  <c r="L52" i="56"/>
  <c r="L67" i="56" s="1"/>
  <c r="K52" i="56"/>
  <c r="K67" i="56" s="1"/>
  <c r="C52" i="56"/>
  <c r="C67" i="56" s="1"/>
  <c r="B52" i="56"/>
  <c r="B67" i="56" s="1"/>
  <c r="T51" i="56"/>
  <c r="T66" i="56" s="1"/>
  <c r="K51" i="56"/>
  <c r="B51" i="56"/>
  <c r="B66" i="56" s="1"/>
  <c r="Y50" i="56"/>
  <c r="Y65" i="56" s="1"/>
  <c r="X50" i="56"/>
  <c r="X65" i="56" s="1"/>
  <c r="W50" i="56"/>
  <c r="W65" i="56" s="1"/>
  <c r="V50" i="56"/>
  <c r="V65" i="56" s="1"/>
  <c r="U50" i="56"/>
  <c r="U65" i="56" s="1"/>
  <c r="T50" i="56"/>
  <c r="T65" i="56" s="1"/>
  <c r="P50" i="56"/>
  <c r="P65" i="56" s="1"/>
  <c r="O50" i="56"/>
  <c r="O65" i="56" s="1"/>
  <c r="N50" i="56"/>
  <c r="N65" i="56" s="1"/>
  <c r="M50" i="56"/>
  <c r="M65" i="56" s="1"/>
  <c r="L50" i="56"/>
  <c r="L65" i="56" s="1"/>
  <c r="K50" i="56"/>
  <c r="K65" i="56" s="1"/>
  <c r="G50" i="56"/>
  <c r="G65" i="56" s="1"/>
  <c r="F50" i="56"/>
  <c r="F65" i="56" s="1"/>
  <c r="E50" i="56"/>
  <c r="D50" i="56"/>
  <c r="D65" i="56" s="1"/>
  <c r="C50" i="56"/>
  <c r="C65" i="56" s="1"/>
  <c r="B50" i="56"/>
  <c r="B65" i="56" s="1"/>
  <c r="Y49" i="56"/>
  <c r="Y64" i="56" s="1"/>
  <c r="X49" i="56"/>
  <c r="X64" i="56" s="1"/>
  <c r="W49" i="56"/>
  <c r="W64" i="56" s="1"/>
  <c r="V49" i="56"/>
  <c r="V64" i="56" s="1"/>
  <c r="P49" i="56"/>
  <c r="P64" i="56" s="1"/>
  <c r="O49" i="56"/>
  <c r="O64" i="56" s="1"/>
  <c r="N49" i="56"/>
  <c r="N64" i="56" s="1"/>
  <c r="M49" i="56"/>
  <c r="M64" i="56" s="1"/>
  <c r="G49" i="56"/>
  <c r="G64" i="56" s="1"/>
  <c r="F49" i="56"/>
  <c r="F64" i="56" s="1"/>
  <c r="E49" i="56"/>
  <c r="E64" i="56" s="1"/>
  <c r="D49" i="56"/>
  <c r="D64" i="56" s="1"/>
  <c r="X47" i="56"/>
  <c r="O47" i="56"/>
  <c r="F47" i="56"/>
  <c r="AP32" i="56"/>
  <c r="AG32" i="56"/>
  <c r="X32" i="56"/>
  <c r="O32" i="56"/>
  <c r="F32" i="56"/>
  <c r="AP17" i="56"/>
  <c r="AG17" i="56"/>
  <c r="X17" i="56"/>
  <c r="O17" i="56"/>
  <c r="F17" i="56"/>
  <c r="AY9" i="56"/>
  <c r="X9" i="56"/>
  <c r="BH2" i="56"/>
  <c r="AY2" i="56"/>
  <c r="AP2" i="56"/>
  <c r="AG2" i="56"/>
  <c r="X2" i="56"/>
  <c r="O2" i="56"/>
  <c r="F69" i="55"/>
  <c r="C69" i="55"/>
  <c r="X62" i="55"/>
  <c r="O62" i="55"/>
  <c r="F62" i="55"/>
  <c r="U56" i="55"/>
  <c r="U71" i="55" s="1"/>
  <c r="T56" i="55"/>
  <c r="T71" i="55" s="1"/>
  <c r="L56" i="55"/>
  <c r="L71" i="55" s="1"/>
  <c r="K56" i="55"/>
  <c r="K71" i="55" s="1"/>
  <c r="C56" i="55"/>
  <c r="C71" i="55" s="1"/>
  <c r="B56" i="55"/>
  <c r="B71" i="55" s="1"/>
  <c r="U55" i="55"/>
  <c r="U70" i="55" s="1"/>
  <c r="T55" i="55"/>
  <c r="T70" i="55" s="1"/>
  <c r="L55" i="55"/>
  <c r="L70" i="55" s="1"/>
  <c r="K55" i="55"/>
  <c r="K70" i="55" s="1"/>
  <c r="C55" i="55"/>
  <c r="C70" i="55" s="1"/>
  <c r="B55" i="55"/>
  <c r="B70" i="55" s="1"/>
  <c r="U54" i="55"/>
  <c r="U69" i="55" s="1"/>
  <c r="T54" i="55"/>
  <c r="T69" i="55" s="1"/>
  <c r="L54" i="55"/>
  <c r="L69" i="55" s="1"/>
  <c r="K54" i="55"/>
  <c r="K69" i="55" s="1"/>
  <c r="F54" i="55"/>
  <c r="C54" i="55"/>
  <c r="B54" i="55"/>
  <c r="B69" i="55" s="1"/>
  <c r="U53" i="55"/>
  <c r="U68" i="55" s="1"/>
  <c r="T53" i="55"/>
  <c r="T68" i="55" s="1"/>
  <c r="L53" i="55"/>
  <c r="L68" i="55" s="1"/>
  <c r="K53" i="55"/>
  <c r="K68" i="55" s="1"/>
  <c r="C53" i="55"/>
  <c r="C68" i="55" s="1"/>
  <c r="B53" i="55"/>
  <c r="B68" i="55" s="1"/>
  <c r="U52" i="55"/>
  <c r="U67" i="55" s="1"/>
  <c r="T52" i="55"/>
  <c r="T67" i="55" s="1"/>
  <c r="L52" i="55"/>
  <c r="L67" i="55" s="1"/>
  <c r="K52" i="55"/>
  <c r="K67" i="55" s="1"/>
  <c r="C52" i="55"/>
  <c r="C67" i="55" s="1"/>
  <c r="B52" i="55"/>
  <c r="B67" i="55" s="1"/>
  <c r="T51" i="55"/>
  <c r="T66" i="55" s="1"/>
  <c r="K51" i="55"/>
  <c r="K66" i="55" s="1"/>
  <c r="B51" i="55"/>
  <c r="B66" i="55" s="1"/>
  <c r="Y50" i="55"/>
  <c r="Y65" i="55" s="1"/>
  <c r="X50" i="55"/>
  <c r="X65" i="55" s="1"/>
  <c r="W50" i="55"/>
  <c r="W65" i="55" s="1"/>
  <c r="V50" i="55"/>
  <c r="V65" i="55" s="1"/>
  <c r="U50" i="55"/>
  <c r="U65" i="55" s="1"/>
  <c r="T50" i="55"/>
  <c r="T65" i="55" s="1"/>
  <c r="P50" i="55"/>
  <c r="P65" i="55" s="1"/>
  <c r="O50" i="55"/>
  <c r="O65" i="55" s="1"/>
  <c r="N50" i="55"/>
  <c r="N65" i="55" s="1"/>
  <c r="M50" i="55"/>
  <c r="M65" i="55" s="1"/>
  <c r="L50" i="55"/>
  <c r="L65" i="55" s="1"/>
  <c r="K50" i="55"/>
  <c r="K65" i="55" s="1"/>
  <c r="G50" i="55"/>
  <c r="G65" i="55" s="1"/>
  <c r="F50" i="55"/>
  <c r="F65" i="55" s="1"/>
  <c r="E50" i="55"/>
  <c r="E65" i="55" s="1"/>
  <c r="D50" i="55"/>
  <c r="D65" i="55" s="1"/>
  <c r="C50" i="55"/>
  <c r="C65" i="55" s="1"/>
  <c r="B50" i="55"/>
  <c r="B65" i="55" s="1"/>
  <c r="Y49" i="55"/>
  <c r="Y64" i="55" s="1"/>
  <c r="X49" i="55"/>
  <c r="X64" i="55" s="1"/>
  <c r="W49" i="55"/>
  <c r="W64" i="55" s="1"/>
  <c r="V49" i="55"/>
  <c r="V64" i="55" s="1"/>
  <c r="P49" i="55"/>
  <c r="P64" i="55" s="1"/>
  <c r="O49" i="55"/>
  <c r="O64" i="55" s="1"/>
  <c r="N49" i="55"/>
  <c r="N64" i="55" s="1"/>
  <c r="M49" i="55"/>
  <c r="M64" i="55" s="1"/>
  <c r="G49" i="55"/>
  <c r="G64" i="55" s="1"/>
  <c r="F49" i="55"/>
  <c r="F64" i="55" s="1"/>
  <c r="E49" i="55"/>
  <c r="E64" i="55" s="1"/>
  <c r="D49" i="55"/>
  <c r="D64" i="55" s="1"/>
  <c r="X47" i="55"/>
  <c r="O47" i="55"/>
  <c r="F47" i="55"/>
  <c r="O39" i="55"/>
  <c r="AP32" i="55"/>
  <c r="AG32" i="55"/>
  <c r="X32" i="55"/>
  <c r="O32" i="55"/>
  <c r="F32" i="55"/>
  <c r="AP17" i="55"/>
  <c r="AG17" i="55"/>
  <c r="X17" i="55"/>
  <c r="O17" i="55"/>
  <c r="F17" i="55"/>
  <c r="X9" i="55"/>
  <c r="BH2" i="55"/>
  <c r="AY2" i="55"/>
  <c r="AP2" i="55"/>
  <c r="AG2" i="55"/>
  <c r="X2" i="55"/>
  <c r="O2" i="55"/>
  <c r="T71" i="54"/>
  <c r="K69" i="54"/>
  <c r="U67" i="54"/>
  <c r="K65" i="54"/>
  <c r="O64" i="54"/>
  <c r="X62" i="54"/>
  <c r="O62" i="54"/>
  <c r="F62" i="54"/>
  <c r="U56" i="54"/>
  <c r="U71" i="54" s="1"/>
  <c r="T56" i="54"/>
  <c r="L56" i="54"/>
  <c r="L71" i="54" s="1"/>
  <c r="K56" i="54"/>
  <c r="K71" i="54" s="1"/>
  <c r="C56" i="54"/>
  <c r="C71" i="54" s="1"/>
  <c r="B56" i="54"/>
  <c r="B71" i="54" s="1"/>
  <c r="U55" i="54"/>
  <c r="U70" i="54" s="1"/>
  <c r="T55" i="54"/>
  <c r="T70" i="54" s="1"/>
  <c r="L55" i="54"/>
  <c r="L70" i="54" s="1"/>
  <c r="K55" i="54"/>
  <c r="K70" i="54" s="1"/>
  <c r="C55" i="54"/>
  <c r="C70" i="54" s="1"/>
  <c r="B55" i="54"/>
  <c r="B70" i="54" s="1"/>
  <c r="X54" i="54"/>
  <c r="U54" i="54"/>
  <c r="U69" i="54" s="1"/>
  <c r="T54" i="54"/>
  <c r="T69" i="54" s="1"/>
  <c r="L54" i="54"/>
  <c r="L69" i="54" s="1"/>
  <c r="K54" i="54"/>
  <c r="C54" i="54"/>
  <c r="C69" i="54" s="1"/>
  <c r="B54" i="54"/>
  <c r="B69" i="54" s="1"/>
  <c r="U53" i="54"/>
  <c r="U68" i="54" s="1"/>
  <c r="T53" i="54"/>
  <c r="T68" i="54" s="1"/>
  <c r="L53" i="54"/>
  <c r="L68" i="54" s="1"/>
  <c r="K53" i="54"/>
  <c r="K68" i="54" s="1"/>
  <c r="C53" i="54"/>
  <c r="C68" i="54" s="1"/>
  <c r="B53" i="54"/>
  <c r="B68" i="54" s="1"/>
  <c r="U52" i="54"/>
  <c r="T52" i="54"/>
  <c r="T67" i="54" s="1"/>
  <c r="L52" i="54"/>
  <c r="L67" i="54" s="1"/>
  <c r="K52" i="54"/>
  <c r="K67" i="54" s="1"/>
  <c r="C52" i="54"/>
  <c r="C67" i="54" s="1"/>
  <c r="B52" i="54"/>
  <c r="B67" i="54" s="1"/>
  <c r="T51" i="54"/>
  <c r="T66" i="54" s="1"/>
  <c r="K51" i="54"/>
  <c r="K66" i="54" s="1"/>
  <c r="B51" i="54"/>
  <c r="B66" i="54" s="1"/>
  <c r="Y50" i="54"/>
  <c r="Y65" i="54" s="1"/>
  <c r="X50" i="54"/>
  <c r="X65" i="54" s="1"/>
  <c r="W50" i="54"/>
  <c r="W65" i="54" s="1"/>
  <c r="V50" i="54"/>
  <c r="V65" i="54" s="1"/>
  <c r="U50" i="54"/>
  <c r="U65" i="54" s="1"/>
  <c r="T50" i="54"/>
  <c r="T65" i="54" s="1"/>
  <c r="P50" i="54"/>
  <c r="P65" i="54" s="1"/>
  <c r="O50" i="54"/>
  <c r="O65" i="54" s="1"/>
  <c r="N50" i="54"/>
  <c r="N65" i="54" s="1"/>
  <c r="M50" i="54"/>
  <c r="M65" i="54" s="1"/>
  <c r="L50" i="54"/>
  <c r="L65" i="54" s="1"/>
  <c r="K50" i="54"/>
  <c r="G50" i="54"/>
  <c r="G65" i="54" s="1"/>
  <c r="F50" i="54"/>
  <c r="F65" i="54" s="1"/>
  <c r="E50" i="54"/>
  <c r="E65" i="54" s="1"/>
  <c r="D50" i="54"/>
  <c r="D65" i="54" s="1"/>
  <c r="C50" i="54"/>
  <c r="C65" i="54" s="1"/>
  <c r="B50" i="54"/>
  <c r="B65" i="54" s="1"/>
  <c r="Y49" i="54"/>
  <c r="Y64" i="54" s="1"/>
  <c r="X49" i="54"/>
  <c r="X64" i="54" s="1"/>
  <c r="W49" i="54"/>
  <c r="W64" i="54" s="1"/>
  <c r="V49" i="54"/>
  <c r="V64" i="54" s="1"/>
  <c r="P49" i="54"/>
  <c r="P64" i="54" s="1"/>
  <c r="O49" i="54"/>
  <c r="N49" i="54"/>
  <c r="N64" i="54" s="1"/>
  <c r="M49" i="54"/>
  <c r="M64" i="54" s="1"/>
  <c r="G49" i="54"/>
  <c r="G64" i="54" s="1"/>
  <c r="F49" i="54"/>
  <c r="F64" i="54" s="1"/>
  <c r="E49" i="54"/>
  <c r="E64" i="54" s="1"/>
  <c r="D49" i="54"/>
  <c r="D64" i="54" s="1"/>
  <c r="X47" i="54"/>
  <c r="O47" i="54"/>
  <c r="F47" i="54"/>
  <c r="AP32" i="54"/>
  <c r="AG32" i="54"/>
  <c r="X32" i="54"/>
  <c r="O32" i="54"/>
  <c r="F32" i="54"/>
  <c r="AP17" i="54"/>
  <c r="AG17" i="54"/>
  <c r="X17" i="54"/>
  <c r="O17" i="54"/>
  <c r="F17" i="54"/>
  <c r="O9" i="54"/>
  <c r="BH2" i="54"/>
  <c r="AY2" i="54"/>
  <c r="AP2" i="54"/>
  <c r="AG2" i="54"/>
  <c r="X2" i="54"/>
  <c r="O2" i="54"/>
  <c r="B70" i="53"/>
  <c r="X69" i="53"/>
  <c r="O69" i="53"/>
  <c r="K69" i="53"/>
  <c r="F69" i="53"/>
  <c r="C68" i="53"/>
  <c r="B66" i="53"/>
  <c r="N65" i="53"/>
  <c r="V64" i="53"/>
  <c r="X62" i="53"/>
  <c r="O62" i="53"/>
  <c r="F62" i="53"/>
  <c r="U56" i="53"/>
  <c r="U71" i="53" s="1"/>
  <c r="T56" i="53"/>
  <c r="T71" i="53" s="1"/>
  <c r="L56" i="53"/>
  <c r="L71" i="53" s="1"/>
  <c r="K56" i="53"/>
  <c r="K71" i="53" s="1"/>
  <c r="C56" i="53"/>
  <c r="C71" i="53" s="1"/>
  <c r="B56" i="53"/>
  <c r="B71" i="53" s="1"/>
  <c r="U55" i="53"/>
  <c r="U70" i="53" s="1"/>
  <c r="T55" i="53"/>
  <c r="T70" i="53" s="1"/>
  <c r="L55" i="53"/>
  <c r="L70" i="53" s="1"/>
  <c r="K55" i="53"/>
  <c r="K70" i="53" s="1"/>
  <c r="C55" i="53"/>
  <c r="C70" i="53" s="1"/>
  <c r="B55" i="53"/>
  <c r="X54" i="53"/>
  <c r="U54" i="53"/>
  <c r="U69" i="53" s="1"/>
  <c r="T54" i="53"/>
  <c r="T69" i="53" s="1"/>
  <c r="O54" i="53"/>
  <c r="L54" i="53"/>
  <c r="L69" i="53" s="1"/>
  <c r="K54" i="53"/>
  <c r="C54" i="53"/>
  <c r="C69" i="53" s="1"/>
  <c r="B54" i="53"/>
  <c r="B69" i="53" s="1"/>
  <c r="U53" i="53"/>
  <c r="U68" i="53" s="1"/>
  <c r="T53" i="53"/>
  <c r="T68" i="53" s="1"/>
  <c r="L53" i="53"/>
  <c r="L68" i="53" s="1"/>
  <c r="K53" i="53"/>
  <c r="K68" i="53" s="1"/>
  <c r="C53" i="53"/>
  <c r="B53" i="53"/>
  <c r="B68" i="53" s="1"/>
  <c r="U52" i="53"/>
  <c r="U67" i="53" s="1"/>
  <c r="T52" i="53"/>
  <c r="T67" i="53" s="1"/>
  <c r="L52" i="53"/>
  <c r="L67" i="53" s="1"/>
  <c r="K52" i="53"/>
  <c r="K67" i="53" s="1"/>
  <c r="C52" i="53"/>
  <c r="C67" i="53" s="1"/>
  <c r="B52" i="53"/>
  <c r="B67" i="53" s="1"/>
  <c r="T51" i="53"/>
  <c r="T66" i="53" s="1"/>
  <c r="K51" i="53"/>
  <c r="K66" i="53" s="1"/>
  <c r="B51" i="53"/>
  <c r="Y50" i="53"/>
  <c r="Y65" i="53" s="1"/>
  <c r="X50" i="53"/>
  <c r="X65" i="53" s="1"/>
  <c r="W50" i="53"/>
  <c r="W65" i="53" s="1"/>
  <c r="V50" i="53"/>
  <c r="V65" i="53" s="1"/>
  <c r="U50" i="53"/>
  <c r="U65" i="53" s="1"/>
  <c r="T50" i="53"/>
  <c r="T65" i="53" s="1"/>
  <c r="P50" i="53"/>
  <c r="P65" i="53" s="1"/>
  <c r="O50" i="53"/>
  <c r="O65" i="53" s="1"/>
  <c r="N50" i="53"/>
  <c r="M50" i="53"/>
  <c r="M65" i="53" s="1"/>
  <c r="L50" i="53"/>
  <c r="L65" i="53" s="1"/>
  <c r="K50" i="53"/>
  <c r="K65" i="53" s="1"/>
  <c r="G50" i="53"/>
  <c r="G65" i="53" s="1"/>
  <c r="F50" i="53"/>
  <c r="F65" i="53" s="1"/>
  <c r="E50" i="53"/>
  <c r="E65" i="53" s="1"/>
  <c r="D50" i="53"/>
  <c r="D65" i="53" s="1"/>
  <c r="C50" i="53"/>
  <c r="C65" i="53" s="1"/>
  <c r="B50" i="53"/>
  <c r="B65" i="53" s="1"/>
  <c r="Y49" i="53"/>
  <c r="Y64" i="53" s="1"/>
  <c r="X49" i="53"/>
  <c r="X64" i="53" s="1"/>
  <c r="W49" i="53"/>
  <c r="W64" i="53" s="1"/>
  <c r="V49" i="53"/>
  <c r="P49" i="53"/>
  <c r="P64" i="53" s="1"/>
  <c r="O49" i="53"/>
  <c r="O64" i="53" s="1"/>
  <c r="N49" i="53"/>
  <c r="N64" i="53" s="1"/>
  <c r="M49" i="53"/>
  <c r="M64" i="53" s="1"/>
  <c r="G49" i="53"/>
  <c r="G64" i="53" s="1"/>
  <c r="F49" i="53"/>
  <c r="F64" i="53" s="1"/>
  <c r="E49" i="53"/>
  <c r="E64" i="53" s="1"/>
  <c r="D49" i="53"/>
  <c r="D64" i="53" s="1"/>
  <c r="X47" i="53"/>
  <c r="O47" i="53"/>
  <c r="F47" i="53"/>
  <c r="AP39" i="53"/>
  <c r="AG39" i="53"/>
  <c r="X39" i="53"/>
  <c r="O39" i="53"/>
  <c r="AP32" i="53"/>
  <c r="AG32" i="53"/>
  <c r="X32" i="53"/>
  <c r="O32" i="53"/>
  <c r="F32" i="53"/>
  <c r="AP24" i="53"/>
  <c r="AG24" i="53"/>
  <c r="X24" i="53"/>
  <c r="AP17" i="53"/>
  <c r="AG17" i="53"/>
  <c r="X17" i="53"/>
  <c r="O17" i="53"/>
  <c r="F17" i="53"/>
  <c r="AP9" i="53"/>
  <c r="AG9" i="53"/>
  <c r="X9" i="53"/>
  <c r="BH2" i="53"/>
  <c r="AY2" i="53"/>
  <c r="AP2" i="53"/>
  <c r="AG2" i="53"/>
  <c r="X2" i="53"/>
  <c r="O2" i="53"/>
  <c r="K70" i="52"/>
  <c r="X69" i="52"/>
  <c r="O69" i="52"/>
  <c r="F69" i="52"/>
  <c r="B69" i="52"/>
  <c r="L67" i="52"/>
  <c r="V65" i="52"/>
  <c r="M64" i="52"/>
  <c r="X62" i="52"/>
  <c r="O62" i="52"/>
  <c r="F62" i="52"/>
  <c r="U56" i="52"/>
  <c r="U71" i="52" s="1"/>
  <c r="T56" i="52"/>
  <c r="T71" i="52" s="1"/>
  <c r="L56" i="52"/>
  <c r="L71" i="52" s="1"/>
  <c r="K56" i="52"/>
  <c r="K71" i="52" s="1"/>
  <c r="C56" i="52"/>
  <c r="C71" i="52" s="1"/>
  <c r="B56" i="52"/>
  <c r="B71" i="52" s="1"/>
  <c r="U55" i="52"/>
  <c r="U70" i="52" s="1"/>
  <c r="T55" i="52"/>
  <c r="T70" i="52" s="1"/>
  <c r="L55" i="52"/>
  <c r="L70" i="52" s="1"/>
  <c r="K55" i="52"/>
  <c r="C55" i="52"/>
  <c r="C70" i="52" s="1"/>
  <c r="B55" i="52"/>
  <c r="B70" i="52" s="1"/>
  <c r="X54" i="52"/>
  <c r="U54" i="52"/>
  <c r="U69" i="52" s="1"/>
  <c r="T54" i="52"/>
  <c r="T69" i="52" s="1"/>
  <c r="O54" i="52"/>
  <c r="L54" i="52"/>
  <c r="L69" i="52" s="1"/>
  <c r="K54" i="52"/>
  <c r="K69" i="52" s="1"/>
  <c r="C54" i="52"/>
  <c r="C69" i="52" s="1"/>
  <c r="B54" i="52"/>
  <c r="U53" i="52"/>
  <c r="U68" i="52" s="1"/>
  <c r="T53" i="52"/>
  <c r="T68" i="52" s="1"/>
  <c r="L53" i="52"/>
  <c r="L68" i="52" s="1"/>
  <c r="K53" i="52"/>
  <c r="K68" i="52" s="1"/>
  <c r="C53" i="52"/>
  <c r="C68" i="52" s="1"/>
  <c r="B53" i="52"/>
  <c r="B68" i="52" s="1"/>
  <c r="U52" i="52"/>
  <c r="U67" i="52" s="1"/>
  <c r="T52" i="52"/>
  <c r="T67" i="52" s="1"/>
  <c r="L52" i="52"/>
  <c r="K52" i="52"/>
  <c r="K67" i="52" s="1"/>
  <c r="C52" i="52"/>
  <c r="C67" i="52" s="1"/>
  <c r="B52" i="52"/>
  <c r="B67" i="52" s="1"/>
  <c r="T51" i="52"/>
  <c r="T66" i="52" s="1"/>
  <c r="K51" i="52"/>
  <c r="K66" i="52" s="1"/>
  <c r="B51" i="52"/>
  <c r="B66" i="52" s="1"/>
  <c r="Y50" i="52"/>
  <c r="Y65" i="52" s="1"/>
  <c r="X50" i="52"/>
  <c r="X65" i="52" s="1"/>
  <c r="W50" i="52"/>
  <c r="W65" i="52" s="1"/>
  <c r="V50" i="52"/>
  <c r="U50" i="52"/>
  <c r="U65" i="52" s="1"/>
  <c r="T50" i="52"/>
  <c r="T65" i="52" s="1"/>
  <c r="P50" i="52"/>
  <c r="P65" i="52" s="1"/>
  <c r="O50" i="52"/>
  <c r="O65" i="52" s="1"/>
  <c r="N50" i="52"/>
  <c r="N65" i="52" s="1"/>
  <c r="M50" i="52"/>
  <c r="M65" i="52" s="1"/>
  <c r="L50" i="52"/>
  <c r="L65" i="52" s="1"/>
  <c r="K50" i="52"/>
  <c r="K65" i="52" s="1"/>
  <c r="G50" i="52"/>
  <c r="G65" i="52" s="1"/>
  <c r="F50" i="52"/>
  <c r="F65" i="52" s="1"/>
  <c r="E50" i="52"/>
  <c r="E65" i="52" s="1"/>
  <c r="D50" i="52"/>
  <c r="D65" i="52" s="1"/>
  <c r="C50" i="52"/>
  <c r="C65" i="52" s="1"/>
  <c r="B50" i="52"/>
  <c r="B65" i="52" s="1"/>
  <c r="Y49" i="52"/>
  <c r="Y64" i="52" s="1"/>
  <c r="X49" i="52"/>
  <c r="X64" i="52" s="1"/>
  <c r="W49" i="52"/>
  <c r="W64" i="52" s="1"/>
  <c r="V49" i="52"/>
  <c r="V64" i="52" s="1"/>
  <c r="P49" i="52"/>
  <c r="P64" i="52" s="1"/>
  <c r="O49" i="52"/>
  <c r="O64" i="52" s="1"/>
  <c r="N49" i="52"/>
  <c r="N64" i="52" s="1"/>
  <c r="M49" i="52"/>
  <c r="G49" i="52"/>
  <c r="G64" i="52" s="1"/>
  <c r="F49" i="52"/>
  <c r="F64" i="52" s="1"/>
  <c r="E49" i="52"/>
  <c r="E64" i="52" s="1"/>
  <c r="D49" i="52"/>
  <c r="D64" i="52" s="1"/>
  <c r="X47" i="52"/>
  <c r="O47" i="52"/>
  <c r="F47" i="52"/>
  <c r="AP39" i="52"/>
  <c r="X39" i="52"/>
  <c r="O39" i="52"/>
  <c r="AP32" i="52"/>
  <c r="AG32" i="52"/>
  <c r="X32" i="52"/>
  <c r="O32" i="52"/>
  <c r="F32" i="52"/>
  <c r="AP24" i="52"/>
  <c r="AG24" i="52"/>
  <c r="X24" i="52"/>
  <c r="O24" i="52"/>
  <c r="AP17" i="52"/>
  <c r="AG17" i="52"/>
  <c r="X17" i="52"/>
  <c r="O17" i="52"/>
  <c r="F17" i="52"/>
  <c r="BH9" i="52"/>
  <c r="AY9" i="52"/>
  <c r="AP9" i="52"/>
  <c r="AG9" i="52"/>
  <c r="X9" i="52"/>
  <c r="BH2" i="52"/>
  <c r="AY2" i="52"/>
  <c r="AP2" i="52"/>
  <c r="AG2" i="52"/>
  <c r="X2" i="52"/>
  <c r="O2" i="52"/>
  <c r="X69" i="51"/>
  <c r="O69" i="51"/>
  <c r="K69" i="51"/>
  <c r="F69" i="51"/>
  <c r="X62" i="51"/>
  <c r="O62" i="51"/>
  <c r="F62" i="51"/>
  <c r="U56" i="51"/>
  <c r="U71" i="51" s="1"/>
  <c r="T56" i="51"/>
  <c r="T71" i="51" s="1"/>
  <c r="L56" i="51"/>
  <c r="L71" i="51" s="1"/>
  <c r="K56" i="51"/>
  <c r="K71" i="51" s="1"/>
  <c r="C56" i="51"/>
  <c r="C71" i="51" s="1"/>
  <c r="B56" i="51"/>
  <c r="B71" i="51" s="1"/>
  <c r="U55" i="51"/>
  <c r="U70" i="51" s="1"/>
  <c r="T55" i="51"/>
  <c r="T70" i="51" s="1"/>
  <c r="L55" i="51"/>
  <c r="L70" i="51" s="1"/>
  <c r="K55" i="51"/>
  <c r="K70" i="51" s="1"/>
  <c r="C55" i="51"/>
  <c r="C70" i="51" s="1"/>
  <c r="B55" i="51"/>
  <c r="B70" i="51" s="1"/>
  <c r="X54" i="51"/>
  <c r="U54" i="51"/>
  <c r="U69" i="51" s="1"/>
  <c r="T54" i="51"/>
  <c r="T69" i="51" s="1"/>
  <c r="O54" i="51"/>
  <c r="L54" i="51"/>
  <c r="L69" i="51" s="1"/>
  <c r="K54" i="51"/>
  <c r="C54" i="51"/>
  <c r="C69" i="51" s="1"/>
  <c r="B54" i="51"/>
  <c r="B69" i="51" s="1"/>
  <c r="U53" i="51"/>
  <c r="U68" i="51" s="1"/>
  <c r="T53" i="51"/>
  <c r="T68" i="51" s="1"/>
  <c r="L53" i="51"/>
  <c r="L68" i="51" s="1"/>
  <c r="K53" i="51"/>
  <c r="K68" i="51" s="1"/>
  <c r="C53" i="51"/>
  <c r="C68" i="51" s="1"/>
  <c r="B53" i="51"/>
  <c r="B68" i="51" s="1"/>
  <c r="U52" i="51"/>
  <c r="U67" i="51" s="1"/>
  <c r="T52" i="51"/>
  <c r="T67" i="51" s="1"/>
  <c r="L52" i="51"/>
  <c r="L67" i="51" s="1"/>
  <c r="K52" i="51"/>
  <c r="K67" i="51" s="1"/>
  <c r="C52" i="51"/>
  <c r="C67" i="51" s="1"/>
  <c r="B52" i="51"/>
  <c r="B67" i="51" s="1"/>
  <c r="T51" i="51"/>
  <c r="T66" i="51" s="1"/>
  <c r="K51" i="51"/>
  <c r="K66" i="51" s="1"/>
  <c r="B51" i="51"/>
  <c r="B66" i="51" s="1"/>
  <c r="Y50" i="51"/>
  <c r="Y65" i="51" s="1"/>
  <c r="X50" i="51"/>
  <c r="X65" i="51" s="1"/>
  <c r="W50" i="51"/>
  <c r="W65" i="51" s="1"/>
  <c r="V50" i="51"/>
  <c r="V65" i="51" s="1"/>
  <c r="U50" i="51"/>
  <c r="U65" i="51" s="1"/>
  <c r="T50" i="51"/>
  <c r="T65" i="51" s="1"/>
  <c r="P50" i="51"/>
  <c r="P65" i="51" s="1"/>
  <c r="O50" i="51"/>
  <c r="O65" i="51" s="1"/>
  <c r="N50" i="51"/>
  <c r="N65" i="51" s="1"/>
  <c r="M50" i="51"/>
  <c r="M65" i="51" s="1"/>
  <c r="L50" i="51"/>
  <c r="L65" i="51" s="1"/>
  <c r="K50" i="51"/>
  <c r="K65" i="51" s="1"/>
  <c r="G50" i="51"/>
  <c r="G65" i="51" s="1"/>
  <c r="F50" i="51"/>
  <c r="F65" i="51" s="1"/>
  <c r="E50" i="51"/>
  <c r="E65" i="51" s="1"/>
  <c r="D50" i="51"/>
  <c r="D65" i="51" s="1"/>
  <c r="C50" i="51"/>
  <c r="C65" i="51" s="1"/>
  <c r="B50" i="51"/>
  <c r="B65" i="51" s="1"/>
  <c r="Y49" i="51"/>
  <c r="Y64" i="51" s="1"/>
  <c r="X49" i="51"/>
  <c r="X64" i="51" s="1"/>
  <c r="W49" i="51"/>
  <c r="W64" i="51" s="1"/>
  <c r="V49" i="51"/>
  <c r="V64" i="51" s="1"/>
  <c r="P49" i="51"/>
  <c r="P64" i="51" s="1"/>
  <c r="O49" i="51"/>
  <c r="O64" i="51" s="1"/>
  <c r="N49" i="51"/>
  <c r="N64" i="51" s="1"/>
  <c r="M49" i="51"/>
  <c r="M64" i="51" s="1"/>
  <c r="G49" i="51"/>
  <c r="G64" i="51" s="1"/>
  <c r="F49" i="51"/>
  <c r="F64" i="51" s="1"/>
  <c r="E49" i="51"/>
  <c r="E64" i="51" s="1"/>
  <c r="D49" i="51"/>
  <c r="D64" i="51" s="1"/>
  <c r="X47" i="51"/>
  <c r="O47" i="51"/>
  <c r="F47" i="51"/>
  <c r="AP39" i="51"/>
  <c r="AG39" i="51"/>
  <c r="X39" i="51"/>
  <c r="AP32" i="51"/>
  <c r="AG32" i="51"/>
  <c r="X32" i="51"/>
  <c r="O32" i="51"/>
  <c r="F32" i="51"/>
  <c r="AG24" i="51"/>
  <c r="X24" i="51"/>
  <c r="AP17" i="51"/>
  <c r="AG17" i="51"/>
  <c r="X17" i="51"/>
  <c r="O17" i="51"/>
  <c r="F17" i="51"/>
  <c r="BH9" i="51"/>
  <c r="AY9" i="51"/>
  <c r="AP9" i="51"/>
  <c r="AG9" i="51"/>
  <c r="X9" i="51"/>
  <c r="BH2" i="51"/>
  <c r="AY2" i="51"/>
  <c r="AP2" i="51"/>
  <c r="AG2" i="51"/>
  <c r="X2" i="51"/>
  <c r="O2" i="51"/>
  <c r="X71" i="49"/>
  <c r="O71" i="49"/>
  <c r="F71" i="49"/>
  <c r="X34" i="75" s="1"/>
  <c r="F70" i="49"/>
  <c r="X33" i="75" s="1"/>
  <c r="X69" i="49"/>
  <c r="O69" i="49"/>
  <c r="F69" i="49"/>
  <c r="X32" i="75" s="1"/>
  <c r="X68" i="49"/>
  <c r="U68" i="49"/>
  <c r="O68" i="49"/>
  <c r="C67" i="49"/>
  <c r="N65" i="49"/>
  <c r="Y64" i="49"/>
  <c r="F64" i="49"/>
  <c r="X62" i="49"/>
  <c r="O62" i="49"/>
  <c r="F62" i="49"/>
  <c r="U56" i="49"/>
  <c r="U71" i="49" s="1"/>
  <c r="T56" i="49"/>
  <c r="T71" i="49" s="1"/>
  <c r="O56" i="49"/>
  <c r="L56" i="49"/>
  <c r="L71" i="49" s="1"/>
  <c r="K56" i="49"/>
  <c r="K71" i="49" s="1"/>
  <c r="F56" i="49"/>
  <c r="T34" i="75" s="1"/>
  <c r="C56" i="49"/>
  <c r="C71" i="49" s="1"/>
  <c r="B56" i="49"/>
  <c r="B71" i="49" s="1"/>
  <c r="U55" i="49"/>
  <c r="U70" i="49" s="1"/>
  <c r="T55" i="49"/>
  <c r="T70" i="49" s="1"/>
  <c r="O55" i="49"/>
  <c r="L55" i="49"/>
  <c r="L70" i="49" s="1"/>
  <c r="K55" i="49"/>
  <c r="K70" i="49" s="1"/>
  <c r="C55" i="49"/>
  <c r="C70" i="49" s="1"/>
  <c r="B55" i="49"/>
  <c r="B70" i="49" s="1"/>
  <c r="U54" i="49"/>
  <c r="U69" i="49" s="1"/>
  <c r="T54" i="49"/>
  <c r="T69" i="49" s="1"/>
  <c r="O54" i="49"/>
  <c r="L54" i="49"/>
  <c r="L69" i="49" s="1"/>
  <c r="K54" i="49"/>
  <c r="K69" i="49" s="1"/>
  <c r="C54" i="49"/>
  <c r="C69" i="49" s="1"/>
  <c r="B54" i="49"/>
  <c r="B69" i="49" s="1"/>
  <c r="X53" i="49"/>
  <c r="U53" i="49"/>
  <c r="T53" i="49"/>
  <c r="T68" i="49" s="1"/>
  <c r="O53" i="49"/>
  <c r="L53" i="49"/>
  <c r="L68" i="49" s="1"/>
  <c r="K53" i="49"/>
  <c r="K68" i="49" s="1"/>
  <c r="F53" i="49"/>
  <c r="T31" i="75" s="1"/>
  <c r="C53" i="49"/>
  <c r="C68" i="49" s="1"/>
  <c r="B53" i="49"/>
  <c r="B68" i="49" s="1"/>
  <c r="U52" i="49"/>
  <c r="U67" i="49" s="1"/>
  <c r="T52" i="49"/>
  <c r="T67" i="49" s="1"/>
  <c r="L52" i="49"/>
  <c r="L67" i="49" s="1"/>
  <c r="K52" i="49"/>
  <c r="K67" i="49" s="1"/>
  <c r="C52" i="49"/>
  <c r="B52" i="49"/>
  <c r="B67" i="49" s="1"/>
  <c r="T51" i="49"/>
  <c r="T66" i="49" s="1"/>
  <c r="K51" i="49"/>
  <c r="K66" i="49" s="1"/>
  <c r="B51" i="49"/>
  <c r="B66" i="49" s="1"/>
  <c r="Y50" i="49"/>
  <c r="Y65" i="49" s="1"/>
  <c r="X50" i="49"/>
  <c r="X65" i="49" s="1"/>
  <c r="W50" i="49"/>
  <c r="W65" i="49" s="1"/>
  <c r="V50" i="49"/>
  <c r="V65" i="49" s="1"/>
  <c r="U50" i="49"/>
  <c r="U65" i="49" s="1"/>
  <c r="T50" i="49"/>
  <c r="T65" i="49" s="1"/>
  <c r="P50" i="49"/>
  <c r="P65" i="49" s="1"/>
  <c r="O50" i="49"/>
  <c r="O65" i="49" s="1"/>
  <c r="N50" i="49"/>
  <c r="M50" i="49"/>
  <c r="M65" i="49" s="1"/>
  <c r="L50" i="49"/>
  <c r="L65" i="49" s="1"/>
  <c r="K50" i="49"/>
  <c r="K65" i="49" s="1"/>
  <c r="G50" i="49"/>
  <c r="G65" i="49" s="1"/>
  <c r="F50" i="49"/>
  <c r="F65" i="49" s="1"/>
  <c r="E50" i="49"/>
  <c r="E65" i="49" s="1"/>
  <c r="D50" i="49"/>
  <c r="D65" i="49" s="1"/>
  <c r="C50" i="49"/>
  <c r="C65" i="49" s="1"/>
  <c r="B50" i="49"/>
  <c r="B65" i="49" s="1"/>
  <c r="Y49" i="49"/>
  <c r="X49" i="49"/>
  <c r="X64" i="49" s="1"/>
  <c r="W49" i="49"/>
  <c r="W64" i="49" s="1"/>
  <c r="V49" i="49"/>
  <c r="V64" i="49" s="1"/>
  <c r="P49" i="49"/>
  <c r="P64" i="49" s="1"/>
  <c r="O49" i="49"/>
  <c r="O64" i="49" s="1"/>
  <c r="N49" i="49"/>
  <c r="N64" i="49" s="1"/>
  <c r="M49" i="49"/>
  <c r="M64" i="49" s="1"/>
  <c r="G49" i="49"/>
  <c r="G64" i="49" s="1"/>
  <c r="F49" i="49"/>
  <c r="E49" i="49"/>
  <c r="E64" i="49" s="1"/>
  <c r="D49" i="49"/>
  <c r="D64" i="49" s="1"/>
  <c r="X47" i="49"/>
  <c r="O47" i="49"/>
  <c r="F47" i="49"/>
  <c r="AG41" i="49"/>
  <c r="X41" i="49"/>
  <c r="X26" i="75" s="1"/>
  <c r="AP40" i="49"/>
  <c r="X40" i="49"/>
  <c r="X25" i="75" s="1"/>
  <c r="O40" i="49"/>
  <c r="X16" i="75" s="1"/>
  <c r="X39" i="49"/>
  <c r="X24" i="75" s="1"/>
  <c r="AG38" i="49"/>
  <c r="X38" i="49"/>
  <c r="X23" i="75" s="1"/>
  <c r="O38" i="49"/>
  <c r="X14" i="75" s="1"/>
  <c r="AP32" i="49"/>
  <c r="AG32" i="49"/>
  <c r="X32" i="49"/>
  <c r="O32" i="49"/>
  <c r="F32" i="49"/>
  <c r="AP26" i="49"/>
  <c r="AG26" i="49"/>
  <c r="X26" i="49"/>
  <c r="T26" i="75" s="1"/>
  <c r="AP25" i="49"/>
  <c r="AG25" i="49"/>
  <c r="X25" i="49"/>
  <c r="T25" i="75" s="1"/>
  <c r="AP24" i="49"/>
  <c r="AG24" i="49"/>
  <c r="X24" i="49"/>
  <c r="T24" i="75" s="1"/>
  <c r="AG23" i="49"/>
  <c r="O23" i="49"/>
  <c r="T14" i="75" s="1"/>
  <c r="AP17" i="49"/>
  <c r="AG17" i="49"/>
  <c r="X17" i="49"/>
  <c r="O17" i="49"/>
  <c r="F17" i="49"/>
  <c r="BH11" i="49"/>
  <c r="AY11" i="49"/>
  <c r="X11" i="49"/>
  <c r="AB8" i="75" s="1"/>
  <c r="O11" i="49"/>
  <c r="X8" i="75" s="1"/>
  <c r="BH10" i="49"/>
  <c r="AY10" i="49"/>
  <c r="AP10" i="49"/>
  <c r="X10" i="49"/>
  <c r="AB7" i="75" s="1"/>
  <c r="BH9" i="49"/>
  <c r="AY9" i="49"/>
  <c r="AP9" i="49"/>
  <c r="AG9" i="49"/>
  <c r="O9" i="49"/>
  <c r="X6" i="75" s="1"/>
  <c r="BH8" i="49"/>
  <c r="AP8" i="49"/>
  <c r="AG8" i="49"/>
  <c r="BH2" i="49"/>
  <c r="AY2" i="49"/>
  <c r="AP2" i="49"/>
  <c r="AG2" i="49"/>
  <c r="X2" i="49"/>
  <c r="O2" i="49"/>
  <c r="X71" i="48"/>
  <c r="O71" i="48"/>
  <c r="F71" i="48"/>
  <c r="F70" i="48"/>
  <c r="X69" i="48"/>
  <c r="O69" i="48"/>
  <c r="F69" i="48"/>
  <c r="X68" i="48"/>
  <c r="O68" i="48"/>
  <c r="F68" i="48"/>
  <c r="X62" i="48"/>
  <c r="O62" i="48"/>
  <c r="F62" i="48"/>
  <c r="X56" i="48"/>
  <c r="U56" i="48"/>
  <c r="U71" i="48" s="1"/>
  <c r="T56" i="48"/>
  <c r="T71" i="48" s="1"/>
  <c r="O56" i="48"/>
  <c r="L56" i="48"/>
  <c r="L71" i="48" s="1"/>
  <c r="K56" i="48"/>
  <c r="K71" i="48" s="1"/>
  <c r="F56" i="48"/>
  <c r="C56" i="48"/>
  <c r="C71" i="48" s="1"/>
  <c r="B56" i="48"/>
  <c r="B71" i="48" s="1"/>
  <c r="U55" i="48"/>
  <c r="U70" i="48" s="1"/>
  <c r="T55" i="48"/>
  <c r="T70" i="48" s="1"/>
  <c r="O55" i="48"/>
  <c r="L55" i="48"/>
  <c r="L70" i="48" s="1"/>
  <c r="K55" i="48"/>
  <c r="K70" i="48" s="1"/>
  <c r="F55" i="48"/>
  <c r="C55" i="48"/>
  <c r="C70" i="48" s="1"/>
  <c r="B55" i="48"/>
  <c r="B70" i="48" s="1"/>
  <c r="U54" i="48"/>
  <c r="U69" i="48" s="1"/>
  <c r="T54" i="48"/>
  <c r="T69" i="48" s="1"/>
  <c r="O54" i="48"/>
  <c r="L54" i="48"/>
  <c r="L69" i="48" s="1"/>
  <c r="K54" i="48"/>
  <c r="K69" i="48" s="1"/>
  <c r="F54" i="48"/>
  <c r="C54" i="48"/>
  <c r="C69" i="48" s="1"/>
  <c r="B54" i="48"/>
  <c r="B69" i="48" s="1"/>
  <c r="X53" i="48"/>
  <c r="U53" i="48"/>
  <c r="U68" i="48" s="1"/>
  <c r="T53" i="48"/>
  <c r="T68" i="48" s="1"/>
  <c r="O53" i="48"/>
  <c r="L53" i="48"/>
  <c r="L68" i="48" s="1"/>
  <c r="K53" i="48"/>
  <c r="K68" i="48" s="1"/>
  <c r="F53" i="48"/>
  <c r="C53" i="48"/>
  <c r="C68" i="48" s="1"/>
  <c r="B53" i="48"/>
  <c r="B68" i="48" s="1"/>
  <c r="U52" i="48"/>
  <c r="U67" i="48" s="1"/>
  <c r="T52" i="48"/>
  <c r="T67" i="48" s="1"/>
  <c r="L52" i="48"/>
  <c r="L67" i="48" s="1"/>
  <c r="K52" i="48"/>
  <c r="K67" i="48" s="1"/>
  <c r="C52" i="48"/>
  <c r="C67" i="48" s="1"/>
  <c r="B52" i="48"/>
  <c r="B67" i="48" s="1"/>
  <c r="T51" i="48"/>
  <c r="T66" i="48" s="1"/>
  <c r="K51" i="48"/>
  <c r="K66" i="48" s="1"/>
  <c r="B51" i="48"/>
  <c r="B66" i="48" s="1"/>
  <c r="Y50" i="48"/>
  <c r="Y65" i="48" s="1"/>
  <c r="X50" i="48"/>
  <c r="X65" i="48" s="1"/>
  <c r="W50" i="48"/>
  <c r="W65" i="48" s="1"/>
  <c r="V50" i="48"/>
  <c r="V65" i="48" s="1"/>
  <c r="U50" i="48"/>
  <c r="U65" i="48" s="1"/>
  <c r="T50" i="48"/>
  <c r="T65" i="48" s="1"/>
  <c r="P50" i="48"/>
  <c r="P65" i="48" s="1"/>
  <c r="O50" i="48"/>
  <c r="O65" i="48" s="1"/>
  <c r="N50" i="48"/>
  <c r="N65" i="48" s="1"/>
  <c r="M50" i="48"/>
  <c r="M65" i="48" s="1"/>
  <c r="L50" i="48"/>
  <c r="L65" i="48" s="1"/>
  <c r="K50" i="48"/>
  <c r="K65" i="48" s="1"/>
  <c r="G50" i="48"/>
  <c r="G65" i="48" s="1"/>
  <c r="F50" i="48"/>
  <c r="F65" i="48" s="1"/>
  <c r="E50" i="48"/>
  <c r="E65" i="48" s="1"/>
  <c r="D50" i="48"/>
  <c r="D65" i="48" s="1"/>
  <c r="C50" i="48"/>
  <c r="C65" i="48" s="1"/>
  <c r="B50" i="48"/>
  <c r="B65" i="48" s="1"/>
  <c r="Y49" i="48"/>
  <c r="Y64" i="48" s="1"/>
  <c r="X49" i="48"/>
  <c r="X64" i="48" s="1"/>
  <c r="W49" i="48"/>
  <c r="W64" i="48" s="1"/>
  <c r="V49" i="48"/>
  <c r="V64" i="48" s="1"/>
  <c r="P49" i="48"/>
  <c r="P64" i="48" s="1"/>
  <c r="O49" i="48"/>
  <c r="O64" i="48" s="1"/>
  <c r="N49" i="48"/>
  <c r="N64" i="48" s="1"/>
  <c r="M49" i="48"/>
  <c r="M64" i="48" s="1"/>
  <c r="G49" i="48"/>
  <c r="G64" i="48" s="1"/>
  <c r="F49" i="48"/>
  <c r="F64" i="48" s="1"/>
  <c r="E49" i="48"/>
  <c r="E64" i="48" s="1"/>
  <c r="D49" i="48"/>
  <c r="D64" i="48" s="1"/>
  <c r="X47" i="48"/>
  <c r="O47" i="48"/>
  <c r="F47" i="48"/>
  <c r="AG41" i="48"/>
  <c r="X41" i="48"/>
  <c r="O41" i="48"/>
  <c r="AP40" i="48"/>
  <c r="X40" i="48"/>
  <c r="O40" i="48"/>
  <c r="X39" i="48"/>
  <c r="AP38" i="48"/>
  <c r="AG38" i="48"/>
  <c r="X38" i="48"/>
  <c r="O38" i="48"/>
  <c r="AP32" i="48"/>
  <c r="AG32" i="48"/>
  <c r="X32" i="48"/>
  <c r="O32" i="48"/>
  <c r="F32" i="48"/>
  <c r="AP26" i="48"/>
  <c r="AG26" i="48"/>
  <c r="X26" i="48"/>
  <c r="AG25" i="48"/>
  <c r="O25" i="48"/>
  <c r="AP24" i="48"/>
  <c r="AG24" i="48"/>
  <c r="X24" i="48"/>
  <c r="O24" i="48"/>
  <c r="AG23" i="48"/>
  <c r="X23" i="48"/>
  <c r="AP17" i="48"/>
  <c r="AG17" i="48"/>
  <c r="X17" i="48"/>
  <c r="O17" i="48"/>
  <c r="F17" i="48"/>
  <c r="AY11" i="48"/>
  <c r="AP11" i="48"/>
  <c r="AG11" i="48"/>
  <c r="X11" i="48"/>
  <c r="O11" i="48"/>
  <c r="AP10" i="48"/>
  <c r="AG10" i="48"/>
  <c r="X10" i="48"/>
  <c r="O10" i="48"/>
  <c r="BH9" i="48"/>
  <c r="AY9" i="48"/>
  <c r="AP9" i="48"/>
  <c r="AG9" i="48"/>
  <c r="X9" i="48"/>
  <c r="O9" i="48"/>
  <c r="BH8" i="48"/>
  <c r="AY8" i="48"/>
  <c r="AP8" i="48"/>
  <c r="AG8" i="48"/>
  <c r="X8" i="48"/>
  <c r="O8" i="48"/>
  <c r="BH2" i="48"/>
  <c r="AY2" i="48"/>
  <c r="AP2" i="48"/>
  <c r="AG2" i="48"/>
  <c r="X2" i="48"/>
  <c r="O2" i="48"/>
  <c r="X71" i="47"/>
  <c r="O71" i="47"/>
  <c r="F71" i="47"/>
  <c r="O70" i="47"/>
  <c r="F70" i="47"/>
  <c r="B70" i="47"/>
  <c r="X69" i="47"/>
  <c r="O69" i="47"/>
  <c r="F69" i="47"/>
  <c r="X68" i="47"/>
  <c r="O68" i="47"/>
  <c r="F68" i="47"/>
  <c r="Y65" i="47"/>
  <c r="C65" i="47"/>
  <c r="X62" i="47"/>
  <c r="O62" i="47"/>
  <c r="F62" i="47"/>
  <c r="X56" i="47"/>
  <c r="U56" i="47"/>
  <c r="U71" i="47" s="1"/>
  <c r="T56" i="47"/>
  <c r="T71" i="47" s="1"/>
  <c r="O56" i="47"/>
  <c r="L56" i="47"/>
  <c r="L71" i="47" s="1"/>
  <c r="K56" i="47"/>
  <c r="K71" i="47" s="1"/>
  <c r="F56" i="47"/>
  <c r="C56" i="47"/>
  <c r="C71" i="47" s="1"/>
  <c r="B56" i="47"/>
  <c r="B71" i="47" s="1"/>
  <c r="U55" i="47"/>
  <c r="U70" i="47" s="1"/>
  <c r="T55" i="47"/>
  <c r="T70" i="47" s="1"/>
  <c r="O55" i="47"/>
  <c r="L55" i="47"/>
  <c r="L70" i="47" s="1"/>
  <c r="K55" i="47"/>
  <c r="K70" i="47" s="1"/>
  <c r="F55" i="47"/>
  <c r="C55" i="47"/>
  <c r="C70" i="47" s="1"/>
  <c r="B55" i="47"/>
  <c r="U54" i="47"/>
  <c r="U69" i="47" s="1"/>
  <c r="T54" i="47"/>
  <c r="T69" i="47" s="1"/>
  <c r="O54" i="47"/>
  <c r="L54" i="47"/>
  <c r="L69" i="47" s="1"/>
  <c r="K54" i="47"/>
  <c r="K69" i="47" s="1"/>
  <c r="F54" i="47"/>
  <c r="C54" i="47"/>
  <c r="C69" i="47" s="1"/>
  <c r="B54" i="47"/>
  <c r="B69" i="47" s="1"/>
  <c r="X53" i="47"/>
  <c r="U53" i="47"/>
  <c r="U68" i="47" s="1"/>
  <c r="T53" i="47"/>
  <c r="T68" i="47" s="1"/>
  <c r="O53" i="47"/>
  <c r="L53" i="47"/>
  <c r="L68" i="47" s="1"/>
  <c r="K53" i="47"/>
  <c r="K68" i="47" s="1"/>
  <c r="F53" i="47"/>
  <c r="C53" i="47"/>
  <c r="C68" i="47" s="1"/>
  <c r="B53" i="47"/>
  <c r="B68" i="47" s="1"/>
  <c r="U52" i="47"/>
  <c r="U67" i="47" s="1"/>
  <c r="T52" i="47"/>
  <c r="T67" i="47" s="1"/>
  <c r="L52" i="47"/>
  <c r="L67" i="47" s="1"/>
  <c r="K52" i="47"/>
  <c r="K67" i="47" s="1"/>
  <c r="C52" i="47"/>
  <c r="C67" i="47" s="1"/>
  <c r="B52" i="47"/>
  <c r="B67" i="47" s="1"/>
  <c r="T51" i="47"/>
  <c r="T66" i="47" s="1"/>
  <c r="K51" i="47"/>
  <c r="K66" i="47" s="1"/>
  <c r="B51" i="47"/>
  <c r="B66" i="47" s="1"/>
  <c r="Y50" i="47"/>
  <c r="X50" i="47"/>
  <c r="X65" i="47" s="1"/>
  <c r="W50" i="47"/>
  <c r="W65" i="47" s="1"/>
  <c r="V50" i="47"/>
  <c r="V65" i="47" s="1"/>
  <c r="U50" i="47"/>
  <c r="U65" i="47" s="1"/>
  <c r="T50" i="47"/>
  <c r="T65" i="47" s="1"/>
  <c r="P50" i="47"/>
  <c r="P65" i="47" s="1"/>
  <c r="O50" i="47"/>
  <c r="O65" i="47" s="1"/>
  <c r="N50" i="47"/>
  <c r="N65" i="47" s="1"/>
  <c r="M50" i="47"/>
  <c r="M65" i="47" s="1"/>
  <c r="L50" i="47"/>
  <c r="L65" i="47" s="1"/>
  <c r="K50" i="47"/>
  <c r="K65" i="47" s="1"/>
  <c r="G50" i="47"/>
  <c r="G65" i="47" s="1"/>
  <c r="F50" i="47"/>
  <c r="F65" i="47" s="1"/>
  <c r="E50" i="47"/>
  <c r="E65" i="47" s="1"/>
  <c r="D50" i="47"/>
  <c r="D65" i="47" s="1"/>
  <c r="C50" i="47"/>
  <c r="B50" i="47"/>
  <c r="B65" i="47" s="1"/>
  <c r="Y49" i="47"/>
  <c r="Y64" i="47" s="1"/>
  <c r="X49" i="47"/>
  <c r="X64" i="47" s="1"/>
  <c r="W49" i="47"/>
  <c r="W64" i="47" s="1"/>
  <c r="V49" i="47"/>
  <c r="V64" i="47" s="1"/>
  <c r="P49" i="47"/>
  <c r="P64" i="47" s="1"/>
  <c r="O49" i="47"/>
  <c r="O64" i="47" s="1"/>
  <c r="N49" i="47"/>
  <c r="N64" i="47" s="1"/>
  <c r="M49" i="47"/>
  <c r="M64" i="47" s="1"/>
  <c r="G49" i="47"/>
  <c r="G64" i="47" s="1"/>
  <c r="F49" i="47"/>
  <c r="F64" i="47" s="1"/>
  <c r="E49" i="47"/>
  <c r="E64" i="47" s="1"/>
  <c r="D49" i="47"/>
  <c r="D64" i="47" s="1"/>
  <c r="X47" i="47"/>
  <c r="O47" i="47"/>
  <c r="F47" i="47"/>
  <c r="X41" i="47"/>
  <c r="AP40" i="47"/>
  <c r="AG40" i="47"/>
  <c r="X40" i="47"/>
  <c r="O40" i="47"/>
  <c r="AP39" i="47"/>
  <c r="X39" i="47"/>
  <c r="O39" i="47"/>
  <c r="AP38" i="47"/>
  <c r="AG38" i="47"/>
  <c r="X38" i="47"/>
  <c r="AP32" i="47"/>
  <c r="AG32" i="47"/>
  <c r="X32" i="47"/>
  <c r="O32" i="47"/>
  <c r="F32" i="47"/>
  <c r="AG26" i="47"/>
  <c r="O26" i="47"/>
  <c r="AP25" i="47"/>
  <c r="AG25" i="47"/>
  <c r="X25" i="47"/>
  <c r="O25" i="47"/>
  <c r="AG24" i="47"/>
  <c r="AG23" i="47"/>
  <c r="O23" i="47"/>
  <c r="AP17" i="47"/>
  <c r="AG17" i="47"/>
  <c r="X17" i="47"/>
  <c r="O17" i="47"/>
  <c r="F17" i="47"/>
  <c r="BH11" i="47"/>
  <c r="AY11" i="47"/>
  <c r="X11" i="47"/>
  <c r="BH10" i="47"/>
  <c r="AY10" i="47"/>
  <c r="AP10" i="47"/>
  <c r="X10" i="47"/>
  <c r="BH9" i="47"/>
  <c r="AP9" i="47"/>
  <c r="O9" i="47"/>
  <c r="BH8" i="47"/>
  <c r="AY8" i="47"/>
  <c r="AP8" i="47"/>
  <c r="AG8" i="47"/>
  <c r="O8" i="47"/>
  <c r="BH2" i="47"/>
  <c r="AY2" i="47"/>
  <c r="AP2" i="47"/>
  <c r="AG2" i="47"/>
  <c r="X2" i="47"/>
  <c r="O2" i="47"/>
  <c r="AY11" i="51" l="1"/>
  <c r="AY8" i="51"/>
  <c r="BH11" i="51"/>
  <c r="AY10" i="51"/>
  <c r="BH8" i="51"/>
  <c r="X54" i="57"/>
  <c r="O9" i="64"/>
  <c r="AG9" i="55"/>
  <c r="X54" i="56"/>
  <c r="AP39" i="57"/>
  <c r="AG24" i="63"/>
  <c r="AP39" i="54"/>
  <c r="X24" i="54"/>
  <c r="O69" i="57"/>
  <c r="O39" i="59"/>
  <c r="F54" i="59"/>
  <c r="AG39" i="60"/>
  <c r="AP24" i="61"/>
  <c r="X9" i="62"/>
  <c r="AP9" i="63"/>
  <c r="AG24" i="64"/>
  <c r="AG39" i="54"/>
  <c r="O69" i="54"/>
  <c r="O69" i="56"/>
  <c r="AP24" i="58"/>
  <c r="O54" i="58"/>
  <c r="O24" i="59"/>
  <c r="O39" i="60"/>
  <c r="AP24" i="62"/>
  <c r="X24" i="63"/>
  <c r="F54" i="63"/>
  <c r="F54" i="54"/>
  <c r="X24" i="55"/>
  <c r="X24" i="56"/>
  <c r="O39" i="56"/>
  <c r="O9" i="57"/>
  <c r="AG9" i="58"/>
  <c r="AG39" i="58"/>
  <c r="AP9" i="60"/>
  <c r="X24" i="62"/>
  <c r="O24" i="64"/>
  <c r="X69" i="64"/>
  <c r="F69" i="57"/>
  <c r="AY9" i="55"/>
  <c r="AG24" i="56"/>
  <c r="X9" i="57"/>
  <c r="X24" i="60"/>
  <c r="O69" i="63"/>
  <c r="AY9" i="64"/>
  <c r="X24" i="64"/>
  <c r="AP24" i="54"/>
  <c r="X39" i="63"/>
  <c r="O24" i="56"/>
  <c r="AG39" i="61"/>
  <c r="BH9" i="64"/>
  <c r="X24" i="61"/>
  <c r="F54" i="61"/>
  <c r="AG39" i="64"/>
  <c r="F54" i="64"/>
  <c r="O54" i="56"/>
  <c r="AP9" i="57"/>
  <c r="X69" i="54"/>
  <c r="AP9" i="55"/>
  <c r="X54" i="58"/>
  <c r="AP9" i="59"/>
  <c r="O54" i="59"/>
  <c r="X69" i="59"/>
  <c r="AY9" i="60"/>
  <c r="AP24" i="60"/>
  <c r="X39" i="60"/>
  <c r="O39" i="61"/>
  <c r="X54" i="61"/>
  <c r="X69" i="61"/>
  <c r="AG39" i="62"/>
  <c r="F69" i="62"/>
  <c r="O69" i="62"/>
  <c r="AP24" i="63"/>
  <c r="AP39" i="63"/>
  <c r="BH9" i="54"/>
  <c r="O54" i="54"/>
  <c r="AP39" i="55"/>
  <c r="O54" i="55"/>
  <c r="AP24" i="56"/>
  <c r="X39" i="56"/>
  <c r="AG24" i="57"/>
  <c r="O9" i="58"/>
  <c r="O24" i="58"/>
  <c r="F69" i="60"/>
  <c r="AP9" i="61"/>
  <c r="AP39" i="64"/>
  <c r="F69" i="64"/>
  <c r="X39" i="54"/>
  <c r="O69" i="55"/>
  <c r="O24" i="57"/>
  <c r="O54" i="57"/>
  <c r="X69" i="57"/>
  <c r="O69" i="58"/>
  <c r="AG24" i="59"/>
  <c r="X39" i="61"/>
  <c r="F69" i="61"/>
  <c r="AY9" i="62"/>
  <c r="F54" i="62"/>
  <c r="BH9" i="63"/>
  <c r="AG9" i="54"/>
  <c r="AG24" i="54"/>
  <c r="F69" i="54"/>
  <c r="X69" i="56"/>
  <c r="AP9" i="58"/>
  <c r="AG24" i="58"/>
  <c r="BH9" i="60"/>
  <c r="AG24" i="60"/>
  <c r="O69" i="61"/>
  <c r="O24" i="62"/>
  <c r="AP39" i="62"/>
  <c r="X9" i="63"/>
  <c r="O39" i="63"/>
  <c r="AG39" i="63"/>
  <c r="X54" i="63"/>
  <c r="X69" i="63"/>
  <c r="AG9" i="64"/>
  <c r="AP24" i="55"/>
  <c r="AG39" i="56"/>
  <c r="AG9" i="59"/>
  <c r="F69" i="59"/>
  <c r="F54" i="60"/>
  <c r="O69" i="60"/>
  <c r="AG9" i="61"/>
  <c r="AY9" i="61"/>
  <c r="AG9" i="62"/>
  <c r="BH9" i="57"/>
  <c r="AP24" i="57"/>
  <c r="X9" i="58"/>
  <c r="X39" i="58"/>
  <c r="AG24" i="62"/>
  <c r="O9" i="63"/>
  <c r="X9" i="64"/>
  <c r="O24" i="54"/>
  <c r="O39" i="54"/>
  <c r="BH9" i="55"/>
  <c r="X39" i="57"/>
  <c r="BH9" i="59"/>
  <c r="AP24" i="59"/>
  <c r="AP9" i="62"/>
  <c r="BH9" i="62"/>
  <c r="AP9" i="64"/>
  <c r="O39" i="64"/>
  <c r="X54" i="64"/>
  <c r="O54" i="64"/>
  <c r="AP24" i="64"/>
  <c r="X39" i="64"/>
  <c r="O24" i="63"/>
  <c r="X54" i="62"/>
  <c r="O54" i="62"/>
  <c r="O39" i="62"/>
  <c r="X9" i="61"/>
  <c r="O54" i="61"/>
  <c r="AP39" i="60"/>
  <c r="X54" i="60"/>
  <c r="O24" i="60"/>
  <c r="X9" i="60"/>
  <c r="O9" i="59"/>
  <c r="X24" i="59"/>
  <c r="X54" i="59"/>
  <c r="AY9" i="59"/>
  <c r="X39" i="59"/>
  <c r="AP39" i="59"/>
  <c r="O69" i="59"/>
  <c r="BH9" i="58"/>
  <c r="X24" i="58"/>
  <c r="AP39" i="58"/>
  <c r="F69" i="58"/>
  <c r="F54" i="58"/>
  <c r="O39" i="57"/>
  <c r="AG9" i="57"/>
  <c r="AY9" i="57"/>
  <c r="F54" i="57"/>
  <c r="AG39" i="57"/>
  <c r="AP9" i="56"/>
  <c r="BH9" i="56"/>
  <c r="O9" i="56"/>
  <c r="AG9" i="56"/>
  <c r="AP39" i="56"/>
  <c r="X39" i="55"/>
  <c r="O9" i="55"/>
  <c r="AG39" i="55"/>
  <c r="X54" i="55"/>
  <c r="X69" i="55"/>
  <c r="O24" i="55"/>
  <c r="AG24" i="55"/>
  <c r="AY9" i="54"/>
  <c r="X9" i="54"/>
  <c r="AP9" i="54"/>
  <c r="AY9" i="53"/>
  <c r="F54" i="53"/>
  <c r="O9" i="53"/>
  <c r="BH9" i="53"/>
  <c r="O24" i="53"/>
  <c r="F54" i="52"/>
  <c r="AG39" i="52"/>
  <c r="O9" i="52"/>
  <c r="BH10" i="51"/>
  <c r="AP24" i="51"/>
  <c r="O39" i="51"/>
  <c r="O24" i="51"/>
  <c r="O9" i="51"/>
  <c r="F54" i="51"/>
  <c r="AP39" i="49"/>
  <c r="F68" i="49"/>
  <c r="X31" i="75" s="1"/>
  <c r="X70" i="49"/>
  <c r="X8" i="49"/>
  <c r="AB5" i="75" s="1"/>
  <c r="O10" i="49"/>
  <c r="X7" i="75" s="1"/>
  <c r="AG10" i="49"/>
  <c r="AG11" i="49"/>
  <c r="X23" i="49"/>
  <c r="T23" i="75" s="1"/>
  <c r="AP23" i="49"/>
  <c r="O39" i="49"/>
  <c r="X15" i="75" s="1"/>
  <c r="AP41" i="49"/>
  <c r="F55" i="49"/>
  <c r="T33" i="75" s="1"/>
  <c r="X56" i="49"/>
  <c r="O25" i="49"/>
  <c r="T16" i="75" s="1"/>
  <c r="O26" i="49"/>
  <c r="T17" i="75" s="1"/>
  <c r="AG39" i="49"/>
  <c r="O41" i="49"/>
  <c r="X17" i="75" s="1"/>
  <c r="X54" i="49"/>
  <c r="O70" i="49"/>
  <c r="X9" i="49"/>
  <c r="AB6" i="75" s="1"/>
  <c r="AP11" i="49"/>
  <c r="O24" i="49"/>
  <c r="T15" i="75" s="1"/>
  <c r="AG40" i="49"/>
  <c r="F54" i="49"/>
  <c r="T32" i="75" s="1"/>
  <c r="O8" i="49"/>
  <c r="X5" i="75" s="1"/>
  <c r="AY8" i="49"/>
  <c r="AP38" i="49"/>
  <c r="X55" i="49"/>
  <c r="BH10" i="48"/>
  <c r="BH11" i="48"/>
  <c r="O23" i="48"/>
  <c r="AP39" i="48"/>
  <c r="X55" i="48"/>
  <c r="X70" i="48"/>
  <c r="X25" i="48"/>
  <c r="AP25" i="48"/>
  <c r="O39" i="48"/>
  <c r="AP23" i="48"/>
  <c r="AG39" i="48"/>
  <c r="AP41" i="48"/>
  <c r="AY10" i="48"/>
  <c r="O26" i="48"/>
  <c r="AG40" i="48"/>
  <c r="X54" i="48"/>
  <c r="O70" i="48"/>
  <c r="X9" i="47"/>
  <c r="AP11" i="47"/>
  <c r="O24" i="47"/>
  <c r="AP41" i="47"/>
  <c r="X26" i="47"/>
  <c r="AP26" i="47"/>
  <c r="O38" i="47"/>
  <c r="AG39" i="47"/>
  <c r="O41" i="47"/>
  <c r="X54" i="47"/>
  <c r="AG9" i="47"/>
  <c r="AY9" i="47"/>
  <c r="O11" i="47"/>
  <c r="X24" i="47"/>
  <c r="AP24" i="47"/>
  <c r="AG41" i="47"/>
  <c r="X8" i="47"/>
  <c r="O10" i="47"/>
  <c r="AG10" i="47"/>
  <c r="AG11" i="47"/>
  <c r="X23" i="47"/>
  <c r="AP23" i="47"/>
  <c r="X55" i="47"/>
  <c r="X70" i="47"/>
  <c r="X71" i="50" l="1"/>
  <c r="O71" i="50"/>
  <c r="F71" i="50"/>
  <c r="X70" i="50"/>
  <c r="O70" i="50"/>
  <c r="F70" i="50"/>
  <c r="X69" i="50"/>
  <c r="O69" i="50"/>
  <c r="F69" i="50"/>
  <c r="X68" i="50"/>
  <c r="O68" i="50"/>
  <c r="X62" i="50"/>
  <c r="O62" i="50"/>
  <c r="F62" i="50"/>
  <c r="X56" i="50"/>
  <c r="F56" i="50"/>
  <c r="O55" i="50"/>
  <c r="F55" i="50"/>
  <c r="X54" i="50"/>
  <c r="O54" i="50"/>
  <c r="K54" i="50"/>
  <c r="K69" i="50" s="1"/>
  <c r="F54" i="50"/>
  <c r="C54" i="50"/>
  <c r="C69" i="50" s="1"/>
  <c r="X53" i="50"/>
  <c r="O53" i="50"/>
  <c r="F53" i="50"/>
  <c r="K52" i="50"/>
  <c r="K67" i="50" s="1"/>
  <c r="T51" i="50"/>
  <c r="T66" i="50" s="1"/>
  <c r="K51" i="50"/>
  <c r="K66" i="50" s="1"/>
  <c r="B51" i="50"/>
  <c r="B66" i="50" s="1"/>
  <c r="Y50" i="50"/>
  <c r="Y65" i="50" s="1"/>
  <c r="X50" i="50"/>
  <c r="X65" i="50" s="1"/>
  <c r="W50" i="50"/>
  <c r="W65" i="50" s="1"/>
  <c r="V50" i="50"/>
  <c r="V65" i="50" s="1"/>
  <c r="U50" i="50"/>
  <c r="U65" i="50" s="1"/>
  <c r="T50" i="50"/>
  <c r="T65" i="50" s="1"/>
  <c r="P50" i="50"/>
  <c r="P65" i="50" s="1"/>
  <c r="O50" i="50"/>
  <c r="O65" i="50" s="1"/>
  <c r="N50" i="50"/>
  <c r="N65" i="50" s="1"/>
  <c r="M50" i="50"/>
  <c r="M65" i="50" s="1"/>
  <c r="L50" i="50"/>
  <c r="L65" i="50" s="1"/>
  <c r="K50" i="50"/>
  <c r="K65" i="50" s="1"/>
  <c r="G50" i="50"/>
  <c r="G65" i="50" s="1"/>
  <c r="F50" i="50"/>
  <c r="F65" i="50" s="1"/>
  <c r="E50" i="50"/>
  <c r="E65" i="50" s="1"/>
  <c r="D50" i="50"/>
  <c r="D65" i="50" s="1"/>
  <c r="C50" i="50"/>
  <c r="C65" i="50" s="1"/>
  <c r="B50" i="50"/>
  <c r="B65" i="50" s="1"/>
  <c r="Y49" i="50"/>
  <c r="Y64" i="50" s="1"/>
  <c r="X49" i="50"/>
  <c r="X64" i="50" s="1"/>
  <c r="W49" i="50"/>
  <c r="W64" i="50" s="1"/>
  <c r="V49" i="50"/>
  <c r="V64" i="50" s="1"/>
  <c r="P49" i="50"/>
  <c r="P64" i="50" s="1"/>
  <c r="O49" i="50"/>
  <c r="O64" i="50" s="1"/>
  <c r="N49" i="50"/>
  <c r="N64" i="50" s="1"/>
  <c r="M49" i="50"/>
  <c r="M64" i="50" s="1"/>
  <c r="G49" i="50"/>
  <c r="G64" i="50" s="1"/>
  <c r="F49" i="50"/>
  <c r="F64" i="50" s="1"/>
  <c r="E49" i="50"/>
  <c r="E64" i="50" s="1"/>
  <c r="D49" i="50"/>
  <c r="D64" i="50" s="1"/>
  <c r="X47" i="50"/>
  <c r="O47" i="50"/>
  <c r="F47" i="50"/>
  <c r="AG41" i="50"/>
  <c r="X41" i="50"/>
  <c r="U56" i="50"/>
  <c r="U71" i="50" s="1"/>
  <c r="T56" i="50"/>
  <c r="T71" i="50" s="1"/>
  <c r="O41" i="50"/>
  <c r="L56" i="50"/>
  <c r="L71" i="50" s="1"/>
  <c r="K56" i="50"/>
  <c r="K71" i="50" s="1"/>
  <c r="C56" i="50"/>
  <c r="C71" i="50" s="1"/>
  <c r="B56" i="50"/>
  <c r="B71" i="50" s="1"/>
  <c r="AP40" i="50"/>
  <c r="X40" i="50"/>
  <c r="U55" i="50"/>
  <c r="U70" i="50" s="1"/>
  <c r="T55" i="50"/>
  <c r="T70" i="50" s="1"/>
  <c r="L55" i="50"/>
  <c r="L70" i="50" s="1"/>
  <c r="K55" i="50"/>
  <c r="K70" i="50" s="1"/>
  <c r="C55" i="50"/>
  <c r="C70" i="50" s="1"/>
  <c r="B55" i="50"/>
  <c r="B70" i="50" s="1"/>
  <c r="AP39" i="50"/>
  <c r="AG39" i="50"/>
  <c r="X39" i="50"/>
  <c r="U54" i="50"/>
  <c r="U69" i="50" s="1"/>
  <c r="T54" i="50"/>
  <c r="T69" i="50" s="1"/>
  <c r="O39" i="50"/>
  <c r="L54" i="50"/>
  <c r="L69" i="50" s="1"/>
  <c r="B54" i="50"/>
  <c r="B69" i="50" s="1"/>
  <c r="AP38" i="50"/>
  <c r="AG38" i="50"/>
  <c r="X38" i="50"/>
  <c r="U53" i="50"/>
  <c r="U68" i="50" s="1"/>
  <c r="T53" i="50"/>
  <c r="T68" i="50" s="1"/>
  <c r="O38" i="50"/>
  <c r="L53" i="50"/>
  <c r="L68" i="50" s="1"/>
  <c r="K53" i="50"/>
  <c r="K68" i="50" s="1"/>
  <c r="C53" i="50"/>
  <c r="C68" i="50" s="1"/>
  <c r="B53" i="50"/>
  <c r="B68" i="50" s="1"/>
  <c r="U52" i="50"/>
  <c r="U67" i="50" s="1"/>
  <c r="T52" i="50"/>
  <c r="T67" i="50" s="1"/>
  <c r="L52" i="50"/>
  <c r="L67" i="50" s="1"/>
  <c r="C52" i="50"/>
  <c r="C67" i="50" s="1"/>
  <c r="B52" i="50"/>
  <c r="B67" i="50" s="1"/>
  <c r="AP32" i="50"/>
  <c r="AG32" i="50"/>
  <c r="X32" i="50"/>
  <c r="O32" i="50"/>
  <c r="F32" i="50"/>
  <c r="AP26" i="50"/>
  <c r="X26" i="50"/>
  <c r="O26" i="50"/>
  <c r="AG25" i="50"/>
  <c r="X25" i="50"/>
  <c r="O25" i="50"/>
  <c r="AP24" i="50"/>
  <c r="AG24" i="50"/>
  <c r="X24" i="50"/>
  <c r="O24" i="50"/>
  <c r="AP23" i="50"/>
  <c r="X23" i="50"/>
  <c r="O23" i="50"/>
  <c r="AP17" i="50"/>
  <c r="AG17" i="50"/>
  <c r="X17" i="50"/>
  <c r="O17" i="50"/>
  <c r="F17" i="50"/>
  <c r="BH11" i="50"/>
  <c r="AY11" i="50"/>
  <c r="AP11" i="50"/>
  <c r="AG11" i="50"/>
  <c r="X11" i="50"/>
  <c r="O11" i="50"/>
  <c r="BH10" i="50"/>
  <c r="AY10" i="50"/>
  <c r="AP10" i="50"/>
  <c r="AG10" i="50"/>
  <c r="X10" i="50"/>
  <c r="O10" i="50"/>
  <c r="AY9" i="50"/>
  <c r="AP9" i="50"/>
  <c r="AG9" i="50"/>
  <c r="X9" i="50"/>
  <c r="O9" i="50"/>
  <c r="BH8" i="50"/>
  <c r="AY8" i="50"/>
  <c r="AP8" i="50"/>
  <c r="AG8" i="50"/>
  <c r="X8" i="50"/>
  <c r="O8" i="50"/>
  <c r="BH2" i="50"/>
  <c r="AY2" i="50"/>
  <c r="AP2" i="50"/>
  <c r="AG2" i="50"/>
  <c r="X2" i="50"/>
  <c r="O2" i="50"/>
  <c r="BH2" i="1"/>
  <c r="AY2" i="1"/>
  <c r="BH10" i="1" l="1"/>
  <c r="AY10" i="1"/>
  <c r="AY11" i="1"/>
  <c r="BH8" i="1"/>
  <c r="O40" i="50"/>
  <c r="AP41" i="50"/>
  <c r="O56" i="50"/>
  <c r="F68" i="50"/>
  <c r="BH9" i="50"/>
  <c r="AG26" i="50"/>
  <c r="AG40" i="50"/>
  <c r="AG23" i="50"/>
  <c r="AP25" i="50"/>
  <c r="X55" i="50"/>
  <c r="AY9" i="1"/>
  <c r="BH9" i="1"/>
  <c r="BH11" i="1"/>
  <c r="AY8" i="1"/>
  <c r="K7" i="75" l="1"/>
  <c r="G7" i="75"/>
  <c r="K8" i="75"/>
  <c r="G8" i="75"/>
  <c r="G5" i="75"/>
  <c r="F3" i="30" l="1"/>
  <c r="G6" i="75"/>
  <c r="I3" i="30"/>
  <c r="K6" i="75"/>
  <c r="Y34" i="45"/>
  <c r="X34" i="45"/>
  <c r="W34" i="45"/>
  <c r="V34" i="45"/>
  <c r="Y33" i="45"/>
  <c r="X33" i="45"/>
  <c r="W33" i="45"/>
  <c r="V33" i="45"/>
  <c r="Y32" i="45"/>
  <c r="X32" i="45"/>
  <c r="W32" i="45"/>
  <c r="V32" i="45"/>
  <c r="Y31" i="45"/>
  <c r="X31" i="45"/>
  <c r="W31" i="45"/>
  <c r="V31" i="45"/>
  <c r="U34" i="45"/>
  <c r="T34" i="45"/>
  <c r="S34" i="45"/>
  <c r="R34" i="45"/>
  <c r="U33" i="45"/>
  <c r="T33" i="45"/>
  <c r="S33" i="45"/>
  <c r="R33" i="45"/>
  <c r="U32" i="45"/>
  <c r="T32" i="45"/>
  <c r="S32" i="45"/>
  <c r="R32" i="45"/>
  <c r="U31" i="45"/>
  <c r="T31" i="45"/>
  <c r="S31" i="45"/>
  <c r="R31" i="45"/>
  <c r="Y26" i="45"/>
  <c r="X26" i="45"/>
  <c r="W26" i="45"/>
  <c r="V26" i="45"/>
  <c r="Y25" i="45"/>
  <c r="X25" i="45"/>
  <c r="W25" i="45"/>
  <c r="V25" i="45"/>
  <c r="Y24" i="45"/>
  <c r="X24" i="45"/>
  <c r="W24" i="45"/>
  <c r="V24" i="45"/>
  <c r="Y23" i="45"/>
  <c r="X23" i="45"/>
  <c r="W23" i="45"/>
  <c r="V23" i="45"/>
  <c r="U26" i="45"/>
  <c r="T26" i="45"/>
  <c r="S26" i="45"/>
  <c r="R26" i="45"/>
  <c r="U25" i="45"/>
  <c r="T25" i="45"/>
  <c r="S25" i="45"/>
  <c r="R25" i="45"/>
  <c r="U24" i="45"/>
  <c r="T24" i="45"/>
  <c r="S24" i="45"/>
  <c r="R24" i="45"/>
  <c r="U23" i="45"/>
  <c r="T23" i="45"/>
  <c r="S23" i="45"/>
  <c r="R23" i="45"/>
  <c r="Y17" i="45"/>
  <c r="X17" i="45"/>
  <c r="W17" i="45"/>
  <c r="V17" i="45"/>
  <c r="Y16" i="45"/>
  <c r="X16" i="45"/>
  <c r="W16" i="45"/>
  <c r="V16" i="45"/>
  <c r="Y15" i="45"/>
  <c r="X15" i="45"/>
  <c r="W15" i="45"/>
  <c r="V15" i="45"/>
  <c r="Y14" i="45"/>
  <c r="X14" i="45"/>
  <c r="W14" i="45"/>
  <c r="V14" i="45"/>
  <c r="U17" i="45"/>
  <c r="T17" i="45"/>
  <c r="S17" i="45"/>
  <c r="R17" i="45"/>
  <c r="U16" i="45"/>
  <c r="T16" i="45"/>
  <c r="S16" i="45"/>
  <c r="R16" i="45"/>
  <c r="U15" i="45"/>
  <c r="T15" i="45"/>
  <c r="S15" i="45"/>
  <c r="R15" i="45"/>
  <c r="U14" i="45"/>
  <c r="T14" i="45"/>
  <c r="S14" i="45"/>
  <c r="R14" i="45"/>
  <c r="AC8" i="45"/>
  <c r="AB8" i="45"/>
  <c r="AA8" i="45"/>
  <c r="Z8" i="45"/>
  <c r="AC7" i="45"/>
  <c r="AB7" i="45"/>
  <c r="AA7" i="45"/>
  <c r="Z7" i="45"/>
  <c r="AC6" i="45"/>
  <c r="AB6" i="45"/>
  <c r="AA6" i="45"/>
  <c r="Z6" i="45"/>
  <c r="AC5" i="45"/>
  <c r="AB5" i="45"/>
  <c r="AA5" i="45"/>
  <c r="Z5" i="45"/>
  <c r="Y8" i="45"/>
  <c r="X8" i="45"/>
  <c r="W8" i="45"/>
  <c r="V8" i="45"/>
  <c r="Y7" i="45"/>
  <c r="X7" i="45"/>
  <c r="W7" i="45"/>
  <c r="V7" i="45"/>
  <c r="Y6" i="45"/>
  <c r="X6" i="45"/>
  <c r="W6" i="45"/>
  <c r="V6" i="45"/>
  <c r="Y5" i="45"/>
  <c r="X5" i="45"/>
  <c r="W5" i="45"/>
  <c r="V5" i="45"/>
  <c r="U8" i="45"/>
  <c r="T8" i="45"/>
  <c r="S8" i="45"/>
  <c r="R8" i="45"/>
  <c r="U7" i="45"/>
  <c r="T7" i="45"/>
  <c r="S7" i="45"/>
  <c r="R7" i="45"/>
  <c r="U5" i="45"/>
  <c r="T5" i="45"/>
  <c r="S5" i="45"/>
  <c r="R5" i="45"/>
  <c r="B44" i="34"/>
  <c r="B31" i="34"/>
  <c r="B18" i="34"/>
  <c r="B5" i="34"/>
  <c r="M46" i="34"/>
  <c r="L15" i="46" s="1"/>
  <c r="L46" i="34"/>
  <c r="K15" i="46" s="1"/>
  <c r="K46" i="34"/>
  <c r="J15" i="46" s="1"/>
  <c r="J46" i="34"/>
  <c r="I15" i="46" s="1"/>
  <c r="I46" i="34"/>
  <c r="H15" i="46" s="1"/>
  <c r="H46" i="34"/>
  <c r="G15" i="46" s="1"/>
  <c r="G46" i="34"/>
  <c r="F15" i="46" s="1"/>
  <c r="F46" i="34"/>
  <c r="E15" i="46" s="1"/>
  <c r="E46" i="34"/>
  <c r="D15" i="46" s="1"/>
  <c r="D46" i="34"/>
  <c r="C15" i="46" s="1"/>
  <c r="C46" i="34"/>
  <c r="B15" i="46" s="1"/>
  <c r="B46" i="34"/>
  <c r="M33" i="34"/>
  <c r="L12" i="46" s="1"/>
  <c r="L33" i="34"/>
  <c r="K12" i="46" s="1"/>
  <c r="K33" i="34"/>
  <c r="J12" i="46" s="1"/>
  <c r="J33" i="34"/>
  <c r="I12" i="46" s="1"/>
  <c r="I33" i="34"/>
  <c r="H12" i="46" s="1"/>
  <c r="H33" i="34"/>
  <c r="G12" i="46" s="1"/>
  <c r="G33" i="34"/>
  <c r="F12" i="46" s="1"/>
  <c r="F33" i="34"/>
  <c r="E12" i="46" s="1"/>
  <c r="E33" i="34"/>
  <c r="D12" i="46" s="1"/>
  <c r="D33" i="34"/>
  <c r="C12" i="46" s="1"/>
  <c r="C33" i="34"/>
  <c r="B12" i="46" s="1"/>
  <c r="B33" i="34"/>
  <c r="M20" i="34"/>
  <c r="L9" i="46" s="1"/>
  <c r="L20" i="34"/>
  <c r="K9" i="46" s="1"/>
  <c r="K20" i="34"/>
  <c r="J9" i="46" s="1"/>
  <c r="J20" i="34"/>
  <c r="I9" i="46" s="1"/>
  <c r="I20" i="34"/>
  <c r="H9" i="46" s="1"/>
  <c r="H20" i="34"/>
  <c r="G9" i="46" s="1"/>
  <c r="G20" i="34"/>
  <c r="F9" i="46" s="1"/>
  <c r="F20" i="34"/>
  <c r="E9" i="46" s="1"/>
  <c r="B20" i="34"/>
  <c r="M7" i="34"/>
  <c r="L6" i="46" s="1"/>
  <c r="L7" i="34"/>
  <c r="K6" i="46" s="1"/>
  <c r="K7" i="34"/>
  <c r="J6" i="46" s="1"/>
  <c r="J7" i="34"/>
  <c r="I6" i="46" s="1"/>
  <c r="I7" i="34"/>
  <c r="H6" i="46" s="1"/>
  <c r="H7" i="34"/>
  <c r="G6" i="46" s="1"/>
  <c r="G7" i="34"/>
  <c r="F6" i="46" s="1"/>
  <c r="F7" i="34"/>
  <c r="E6" i="46" s="1"/>
  <c r="E7" i="34"/>
  <c r="D6" i="46" s="1"/>
  <c r="D7" i="34"/>
  <c r="C6" i="46" s="1"/>
  <c r="C7" i="34"/>
  <c r="B6" i="46" s="1"/>
  <c r="B7" i="34"/>
  <c r="B45" i="34"/>
  <c r="B32" i="34"/>
  <c r="B19" i="34"/>
  <c r="B6" i="34"/>
  <c r="B43" i="34"/>
  <c r="B30" i="34"/>
  <c r="B17" i="34"/>
  <c r="B4" i="34"/>
  <c r="B42" i="34"/>
  <c r="B29" i="34"/>
  <c r="B16" i="34"/>
  <c r="B3" i="34"/>
  <c r="M7" i="33"/>
  <c r="L7" i="33"/>
  <c r="K7" i="33"/>
  <c r="J7" i="33"/>
  <c r="I7" i="33"/>
  <c r="H7" i="33"/>
  <c r="G7" i="33"/>
  <c r="F7" i="33"/>
  <c r="E7" i="33"/>
  <c r="D7" i="33"/>
  <c r="C7" i="33"/>
  <c r="B7" i="33"/>
  <c r="B6" i="33"/>
  <c r="B5" i="33"/>
  <c r="B4" i="33"/>
  <c r="B3" i="33"/>
  <c r="M7" i="32"/>
  <c r="L7" i="32"/>
  <c r="K7" i="32"/>
  <c r="J7" i="32"/>
  <c r="I7" i="32"/>
  <c r="H7" i="32"/>
  <c r="G7" i="32"/>
  <c r="F7" i="32"/>
  <c r="E7" i="32"/>
  <c r="D7" i="32"/>
  <c r="C7" i="32"/>
  <c r="B7" i="32"/>
  <c r="B6" i="32"/>
  <c r="B5" i="32"/>
  <c r="B4" i="32"/>
  <c r="B3" i="32"/>
  <c r="M23" i="30"/>
  <c r="L23" i="30"/>
  <c r="K23" i="30"/>
  <c r="J23" i="30"/>
  <c r="I23" i="30"/>
  <c r="H23" i="30"/>
  <c r="G23" i="30"/>
  <c r="F23" i="30"/>
  <c r="B23" i="30"/>
  <c r="B22" i="30"/>
  <c r="B21" i="30"/>
  <c r="B20" i="30"/>
  <c r="B19" i="30"/>
  <c r="B18" i="30"/>
  <c r="B4" i="30"/>
  <c r="B17" i="30"/>
  <c r="B16" i="30"/>
  <c r="B14" i="30"/>
  <c r="B13" i="30"/>
  <c r="B12" i="30"/>
  <c r="B11" i="30"/>
  <c r="B10" i="30"/>
  <c r="B9" i="30"/>
  <c r="B8" i="30"/>
  <c r="B7" i="30"/>
  <c r="B6" i="30"/>
  <c r="B5" i="30"/>
  <c r="M7" i="31"/>
  <c r="L7" i="31"/>
  <c r="K7" i="31"/>
  <c r="J7" i="31"/>
  <c r="I7" i="31"/>
  <c r="H7" i="31"/>
  <c r="G7" i="31"/>
  <c r="F7" i="31"/>
  <c r="E7" i="31"/>
  <c r="D7" i="31"/>
  <c r="C7" i="31"/>
  <c r="B7" i="31"/>
  <c r="B6" i="31"/>
  <c r="B5" i="31"/>
  <c r="B4" i="31"/>
  <c r="B3" i="31"/>
  <c r="M19" i="30" l="1"/>
  <c r="L19" i="30"/>
  <c r="K19" i="30"/>
  <c r="H19" i="30"/>
  <c r="J19" i="30"/>
  <c r="G19" i="30"/>
  <c r="I19" i="30"/>
  <c r="F19" i="30"/>
  <c r="M17" i="30"/>
  <c r="L17" i="30"/>
  <c r="K17" i="30"/>
  <c r="H17" i="30"/>
  <c r="J17" i="30"/>
  <c r="G17" i="30"/>
  <c r="I17" i="30"/>
  <c r="F17" i="30"/>
  <c r="J18" i="30" l="1"/>
  <c r="J4" i="30"/>
  <c r="L18" i="30"/>
  <c r="L4" i="30"/>
  <c r="M18" i="30"/>
  <c r="M4" i="30"/>
  <c r="I4" i="30"/>
  <c r="I18" i="30"/>
  <c r="H4" i="30"/>
  <c r="H18" i="30"/>
  <c r="G4" i="30"/>
  <c r="G18" i="30"/>
  <c r="F18" i="30"/>
  <c r="F4" i="30"/>
  <c r="K18" i="30"/>
  <c r="K4" i="30"/>
  <c r="D18" i="30" l="1"/>
  <c r="D4" i="30"/>
  <c r="E18" i="30"/>
  <c r="E4" i="30"/>
  <c r="C18" i="30"/>
  <c r="C4" i="30"/>
  <c r="E17" i="30"/>
  <c r="D17" i="30"/>
  <c r="C17" i="30"/>
  <c r="C19" i="30" l="1"/>
  <c r="E19" i="30" l="1"/>
  <c r="D19" i="30"/>
  <c r="M16" i="30" l="1"/>
  <c r="L16" i="30"/>
  <c r="K16" i="30"/>
  <c r="H16" i="30"/>
  <c r="J16" i="30"/>
  <c r="G16" i="30"/>
  <c r="I16" i="30"/>
  <c r="F16" i="30"/>
  <c r="D16" i="30" l="1"/>
  <c r="E16" i="30"/>
  <c r="C16" i="30"/>
  <c r="M14" i="30" l="1"/>
  <c r="L14" i="30"/>
  <c r="K14" i="30"/>
  <c r="H14" i="30"/>
  <c r="J14" i="30"/>
  <c r="G14" i="30"/>
  <c r="I14" i="30"/>
  <c r="F14" i="30"/>
  <c r="M13" i="30"/>
  <c r="L13" i="30"/>
  <c r="K13" i="30"/>
  <c r="H13" i="30"/>
  <c r="J13" i="30"/>
  <c r="G13" i="30"/>
  <c r="I13" i="30"/>
  <c r="F13" i="30"/>
  <c r="M12" i="30"/>
  <c r="L12" i="30"/>
  <c r="K12" i="30"/>
  <c r="H12" i="30"/>
  <c r="J12" i="30"/>
  <c r="G12" i="30"/>
  <c r="I12" i="30"/>
  <c r="F12" i="30"/>
  <c r="M11" i="30"/>
  <c r="L11" i="30"/>
  <c r="K11" i="30"/>
  <c r="H11" i="30"/>
  <c r="J11" i="30"/>
  <c r="G11" i="30"/>
  <c r="I11" i="30"/>
  <c r="F11" i="30"/>
  <c r="M10" i="30"/>
  <c r="L10" i="30"/>
  <c r="K10" i="30"/>
  <c r="H10" i="30"/>
  <c r="J10" i="30"/>
  <c r="G10" i="30"/>
  <c r="I10" i="30"/>
  <c r="F10" i="30"/>
  <c r="M9" i="30"/>
  <c r="L9" i="30"/>
  <c r="K9" i="30"/>
  <c r="H9" i="30"/>
  <c r="J9" i="30"/>
  <c r="G9" i="30"/>
  <c r="I9" i="30"/>
  <c r="F9" i="30"/>
  <c r="M8" i="30"/>
  <c r="L8" i="30"/>
  <c r="K8" i="30"/>
  <c r="H8" i="30"/>
  <c r="J8" i="30"/>
  <c r="G8" i="30"/>
  <c r="I8" i="30"/>
  <c r="F8" i="30"/>
  <c r="D13" i="30" l="1"/>
  <c r="C13" i="30"/>
  <c r="E13" i="30"/>
  <c r="D12" i="30" l="1"/>
  <c r="C12" i="30"/>
  <c r="E12" i="30"/>
  <c r="D11" i="30" l="1"/>
  <c r="C11" i="30"/>
  <c r="E11" i="30"/>
  <c r="D10" i="30" l="1"/>
  <c r="C10" i="30"/>
  <c r="E10" i="30"/>
  <c r="D9" i="30" l="1"/>
  <c r="C9" i="30"/>
  <c r="E9" i="30"/>
  <c r="D8" i="30" l="1"/>
  <c r="C8" i="30"/>
  <c r="E8" i="30"/>
  <c r="C14" i="30" l="1"/>
  <c r="E14" i="30"/>
  <c r="D14" i="30"/>
  <c r="M7" i="30" l="1"/>
  <c r="L7" i="30"/>
  <c r="K7" i="30"/>
  <c r="H7" i="30"/>
  <c r="J7" i="30"/>
  <c r="G7" i="30"/>
  <c r="I7" i="30"/>
  <c r="F7" i="30"/>
  <c r="C7" i="30" l="1"/>
  <c r="E7" i="30"/>
  <c r="D7" i="30"/>
  <c r="M6" i="30" l="1"/>
  <c r="L6" i="30"/>
  <c r="K6" i="30"/>
  <c r="H6" i="30"/>
  <c r="J6" i="30"/>
  <c r="G6" i="30"/>
  <c r="I6" i="30"/>
  <c r="F6" i="30"/>
  <c r="C6" i="30" l="1"/>
  <c r="D6" i="30"/>
  <c r="E6" i="30"/>
  <c r="M5" i="30" l="1"/>
  <c r="L5" i="30"/>
  <c r="K5" i="30"/>
  <c r="H5" i="30"/>
  <c r="J5" i="30"/>
  <c r="G5" i="30"/>
  <c r="I5" i="30"/>
  <c r="F5" i="30"/>
  <c r="D5" i="30" l="1"/>
  <c r="E5" i="30"/>
  <c r="C5" i="30"/>
  <c r="M6" i="31" l="1"/>
  <c r="M6" i="34"/>
  <c r="G6" i="32"/>
  <c r="G32" i="34"/>
  <c r="L6" i="32"/>
  <c r="L32" i="34"/>
  <c r="K22" i="30"/>
  <c r="K19" i="34"/>
  <c r="M6" i="32"/>
  <c r="M32" i="34"/>
  <c r="J45" i="34"/>
  <c r="J6" i="33"/>
  <c r="G6" i="31"/>
  <c r="G6" i="34"/>
  <c r="J6" i="34"/>
  <c r="J6" i="31"/>
  <c r="F19" i="34"/>
  <c r="F22" i="30"/>
  <c r="J22" i="30"/>
  <c r="J19" i="34"/>
  <c r="L22" i="30"/>
  <c r="L19" i="34"/>
  <c r="F45" i="34"/>
  <c r="F6" i="33"/>
  <c r="H45" i="34"/>
  <c r="H6" i="33"/>
  <c r="F6" i="31"/>
  <c r="F6" i="34"/>
  <c r="H6" i="31"/>
  <c r="H6" i="34"/>
  <c r="M22" i="30"/>
  <c r="M19" i="34"/>
  <c r="J32" i="34"/>
  <c r="J6" i="32"/>
  <c r="F6" i="32"/>
  <c r="F32" i="34"/>
  <c r="H32" i="34"/>
  <c r="H6" i="32"/>
  <c r="I22" i="30"/>
  <c r="I19" i="34"/>
  <c r="I45" i="34"/>
  <c r="I6" i="33"/>
  <c r="K45" i="34"/>
  <c r="K6" i="33"/>
  <c r="K6" i="31"/>
  <c r="K6" i="34"/>
  <c r="H22" i="30"/>
  <c r="H19" i="34"/>
  <c r="G45" i="34"/>
  <c r="G6" i="33"/>
  <c r="L45" i="34"/>
  <c r="L6" i="33"/>
  <c r="I6" i="31"/>
  <c r="I6" i="34"/>
  <c r="L6" i="31"/>
  <c r="L6" i="34"/>
  <c r="G22" i="30"/>
  <c r="G19" i="34"/>
  <c r="I32" i="34"/>
  <c r="I6" i="32"/>
  <c r="K6" i="32"/>
  <c r="K32" i="34"/>
  <c r="M45" i="34"/>
  <c r="M6" i="33"/>
  <c r="C45" i="34" l="1"/>
  <c r="C6" i="33"/>
  <c r="E45" i="34" l="1"/>
  <c r="E6" i="33"/>
  <c r="D45" i="34"/>
  <c r="D6" i="33"/>
  <c r="C6" i="32" l="1"/>
  <c r="C32" i="34"/>
  <c r="E6" i="32"/>
  <c r="E32" i="34"/>
  <c r="D6" i="32"/>
  <c r="D32" i="34"/>
  <c r="C22" i="30" l="1"/>
  <c r="C19" i="34"/>
  <c r="D22" i="30"/>
  <c r="D19" i="34"/>
  <c r="E22" i="30"/>
  <c r="E19" i="34"/>
  <c r="C6" i="31" l="1"/>
  <c r="C6" i="34"/>
  <c r="E6" i="31"/>
  <c r="E6" i="34"/>
  <c r="D6" i="34"/>
  <c r="D6" i="31"/>
  <c r="G5" i="31" l="1"/>
  <c r="G5" i="34"/>
  <c r="L5" i="34"/>
  <c r="L5" i="31"/>
  <c r="G18" i="34"/>
  <c r="G21" i="30"/>
  <c r="G5" i="32"/>
  <c r="G31" i="34"/>
  <c r="L31" i="34"/>
  <c r="L5" i="32"/>
  <c r="M5" i="34"/>
  <c r="M5" i="31"/>
  <c r="K21" i="30"/>
  <c r="K18" i="34"/>
  <c r="M31" i="34"/>
  <c r="M5" i="32"/>
  <c r="J5" i="33"/>
  <c r="J44" i="34"/>
  <c r="L18" i="34"/>
  <c r="L21" i="30"/>
  <c r="F44" i="34"/>
  <c r="F5" i="33"/>
  <c r="H44" i="34"/>
  <c r="H5" i="33"/>
  <c r="J5" i="34"/>
  <c r="J5" i="31"/>
  <c r="F18" i="34"/>
  <c r="F21" i="30"/>
  <c r="J18" i="34"/>
  <c r="J21" i="30"/>
  <c r="M18" i="34"/>
  <c r="M21" i="30"/>
  <c r="J5" i="32"/>
  <c r="J31" i="34"/>
  <c r="H5" i="34"/>
  <c r="H5" i="31"/>
  <c r="F5" i="32"/>
  <c r="F31" i="34"/>
  <c r="H5" i="32"/>
  <c r="H31" i="34"/>
  <c r="I44" i="34"/>
  <c r="I5" i="33"/>
  <c r="K44" i="34"/>
  <c r="K5" i="33"/>
  <c r="I18" i="34"/>
  <c r="I21" i="30"/>
  <c r="H18" i="34"/>
  <c r="H21" i="30"/>
  <c r="G44" i="34"/>
  <c r="G5" i="33"/>
  <c r="L5" i="33"/>
  <c r="L44" i="34"/>
  <c r="F5" i="34"/>
  <c r="F5" i="31"/>
  <c r="I5" i="34"/>
  <c r="I5" i="31"/>
  <c r="K5" i="31"/>
  <c r="K5" i="34"/>
  <c r="I5" i="32"/>
  <c r="I31" i="34"/>
  <c r="K5" i="32"/>
  <c r="K31" i="34"/>
  <c r="M44" i="34"/>
  <c r="M5" i="33"/>
  <c r="C44" i="34" l="1"/>
  <c r="C5" i="33"/>
  <c r="E44" i="34"/>
  <c r="E5" i="33"/>
  <c r="D5" i="33" l="1"/>
  <c r="D44" i="34"/>
  <c r="C5" i="32" l="1"/>
  <c r="C31" i="34"/>
  <c r="E31" i="34"/>
  <c r="E5" i="32"/>
  <c r="D31" i="34"/>
  <c r="D5" i="32"/>
  <c r="D18" i="34" l="1"/>
  <c r="D21" i="30"/>
  <c r="C21" i="30"/>
  <c r="C18" i="34"/>
  <c r="E18" i="34"/>
  <c r="E21" i="30"/>
  <c r="D5" i="31" l="1"/>
  <c r="D5" i="34"/>
  <c r="E5" i="34"/>
  <c r="E5" i="31"/>
  <c r="C5" i="34"/>
  <c r="C5" i="31"/>
  <c r="AP32" i="1"/>
  <c r="AG32" i="1"/>
  <c r="AG17" i="1"/>
  <c r="AP17" i="1"/>
  <c r="AP2" i="1"/>
  <c r="AG2" i="1"/>
  <c r="X2" i="1"/>
  <c r="O2" i="1"/>
  <c r="O17" i="1"/>
  <c r="X17" i="1"/>
  <c r="X32" i="1"/>
  <c r="O32" i="1"/>
  <c r="O47" i="1"/>
  <c r="X47" i="1"/>
  <c r="X62" i="1"/>
  <c r="O62" i="1"/>
  <c r="F62" i="1"/>
  <c r="F47" i="1"/>
  <c r="F32" i="1"/>
  <c r="F17" i="1"/>
  <c r="H43" i="34" l="1"/>
  <c r="H4" i="33"/>
  <c r="F43" i="34"/>
  <c r="F4" i="33"/>
  <c r="H30" i="34"/>
  <c r="H4" i="32"/>
  <c r="F4" i="32"/>
  <c r="F30" i="34"/>
  <c r="H20" i="30"/>
  <c r="H17" i="34"/>
  <c r="F17" i="34"/>
  <c r="F20" i="30"/>
  <c r="H4" i="34"/>
  <c r="H4" i="31"/>
  <c r="F4" i="31"/>
  <c r="F4" i="34"/>
  <c r="G43" i="34"/>
  <c r="G4" i="33"/>
  <c r="G4" i="32"/>
  <c r="G30" i="34"/>
  <c r="G20" i="30"/>
  <c r="G17" i="34"/>
  <c r="G4" i="34"/>
  <c r="G4" i="31"/>
  <c r="J4" i="34" l="1"/>
  <c r="J4" i="31"/>
  <c r="L20" i="30"/>
  <c r="L17" i="34"/>
  <c r="M20" i="30"/>
  <c r="M17" i="34"/>
  <c r="K4" i="32"/>
  <c r="K30" i="34"/>
  <c r="L4" i="32"/>
  <c r="L30" i="34"/>
  <c r="M4" i="32"/>
  <c r="M30" i="34"/>
  <c r="K43" i="34"/>
  <c r="K4" i="33"/>
  <c r="I30" i="34"/>
  <c r="I4" i="32"/>
  <c r="L43" i="34"/>
  <c r="L4" i="33"/>
  <c r="M43" i="34"/>
  <c r="M4" i="33"/>
  <c r="K4" i="31"/>
  <c r="K4" i="34"/>
  <c r="J20" i="30"/>
  <c r="J17" i="34"/>
  <c r="I43" i="34"/>
  <c r="I4" i="33"/>
  <c r="L4" i="31"/>
  <c r="L4" i="34"/>
  <c r="M4" i="31"/>
  <c r="M4" i="34"/>
  <c r="I4" i="31"/>
  <c r="I4" i="34"/>
  <c r="J30" i="34"/>
  <c r="J4" i="32"/>
  <c r="J43" i="34"/>
  <c r="J4" i="33"/>
  <c r="I20" i="30"/>
  <c r="I17" i="34"/>
  <c r="K20" i="30"/>
  <c r="K17" i="34"/>
  <c r="C43" i="34" l="1"/>
  <c r="C4" i="33"/>
  <c r="E43" i="34"/>
  <c r="E4" i="33"/>
  <c r="D43" i="34" l="1"/>
  <c r="D4" i="33"/>
  <c r="E4" i="32" l="1"/>
  <c r="E30" i="34"/>
  <c r="D4" i="32"/>
  <c r="D30" i="34"/>
  <c r="C4" i="32"/>
  <c r="C30" i="34"/>
  <c r="D20" i="30" l="1"/>
  <c r="D17" i="34"/>
  <c r="C20" i="30"/>
  <c r="C17" i="34"/>
  <c r="E20" i="30"/>
  <c r="E17" i="34"/>
  <c r="C4" i="31" l="1"/>
  <c r="C4" i="34"/>
  <c r="D4" i="34"/>
  <c r="D4" i="31"/>
  <c r="E4" i="31"/>
  <c r="E4" i="34"/>
  <c r="J34" i="75"/>
  <c r="H34" i="75"/>
  <c r="G34" i="75"/>
  <c r="F34" i="75"/>
  <c r="D34" i="75"/>
  <c r="C34" i="75"/>
  <c r="J26" i="75"/>
  <c r="H26" i="75"/>
  <c r="G26" i="75"/>
  <c r="J17" i="75"/>
  <c r="H17" i="75"/>
  <c r="G17" i="75"/>
  <c r="F26" i="75"/>
  <c r="D26" i="75"/>
  <c r="C26" i="75"/>
  <c r="F17" i="75"/>
  <c r="D17" i="75"/>
  <c r="C17" i="75"/>
  <c r="N8" i="75"/>
  <c r="L8" i="75"/>
  <c r="J8" i="75"/>
  <c r="H8" i="75"/>
  <c r="J33" i="75"/>
  <c r="H33" i="75"/>
  <c r="G33" i="75"/>
  <c r="F33" i="75"/>
  <c r="D33" i="75"/>
  <c r="C33" i="75"/>
  <c r="J25" i="75"/>
  <c r="H25" i="75"/>
  <c r="G25" i="75"/>
  <c r="J16" i="75"/>
  <c r="H16" i="75"/>
  <c r="G16" i="75"/>
  <c r="F25" i="75"/>
  <c r="D25" i="75"/>
  <c r="C25" i="75"/>
  <c r="F16" i="75"/>
  <c r="D16" i="75"/>
  <c r="C16" i="75"/>
  <c r="N7" i="75"/>
  <c r="L7" i="75"/>
  <c r="J7" i="75"/>
  <c r="H7" i="75"/>
  <c r="J31" i="75"/>
  <c r="H31" i="75"/>
  <c r="G31" i="75"/>
  <c r="F31" i="75"/>
  <c r="D31" i="75"/>
  <c r="C31" i="75"/>
  <c r="J23" i="75"/>
  <c r="H23" i="75"/>
  <c r="G23" i="75"/>
  <c r="J14" i="75"/>
  <c r="H14" i="75"/>
  <c r="G14" i="75"/>
  <c r="F23" i="75"/>
  <c r="D23" i="75"/>
  <c r="C23" i="75"/>
  <c r="F14" i="75"/>
  <c r="D14" i="75"/>
  <c r="C14" i="75"/>
  <c r="N5" i="75"/>
  <c r="L5" i="75"/>
  <c r="K5" i="75"/>
  <c r="J5" i="75"/>
  <c r="H5" i="75"/>
  <c r="O11" i="1" l="1"/>
  <c r="I8" i="75" s="1"/>
  <c r="C7" i="75" l="1"/>
  <c r="D7" i="75"/>
  <c r="F7" i="75"/>
  <c r="E7" i="75"/>
  <c r="AP41" i="1" l="1"/>
  <c r="AP38" i="1"/>
  <c r="AG41" i="1"/>
  <c r="AG40" i="1"/>
  <c r="AG38" i="1"/>
  <c r="X41" i="1"/>
  <c r="I26" i="75" s="1"/>
  <c r="X40" i="1"/>
  <c r="I25" i="75" s="1"/>
  <c r="J24" i="75"/>
  <c r="H24" i="75"/>
  <c r="X38" i="1"/>
  <c r="I23" i="75" s="1"/>
  <c r="O41" i="1"/>
  <c r="I17" i="75" s="1"/>
  <c r="O40" i="1"/>
  <c r="I16" i="75" s="1"/>
  <c r="J15" i="75"/>
  <c r="H15" i="75"/>
  <c r="AP23" i="1"/>
  <c r="AG26" i="1"/>
  <c r="AG25" i="1"/>
  <c r="X26" i="1"/>
  <c r="E26" i="75" s="1"/>
  <c r="X25" i="1"/>
  <c r="E25" i="75" s="1"/>
  <c r="F24" i="75"/>
  <c r="D24" i="75"/>
  <c r="F15" i="75"/>
  <c r="D15" i="75"/>
  <c r="AP11" i="1"/>
  <c r="AP10" i="1"/>
  <c r="AP8" i="1"/>
  <c r="X11" i="1"/>
  <c r="M8" i="75" s="1"/>
  <c r="X10" i="1"/>
  <c r="M7" i="75" s="1"/>
  <c r="O10" i="1"/>
  <c r="I7" i="75" s="1"/>
  <c r="N6" i="75"/>
  <c r="L6" i="75"/>
  <c r="J6" i="75"/>
  <c r="H6" i="75"/>
  <c r="X8" i="1"/>
  <c r="M5" i="75" s="1"/>
  <c r="X71" i="1"/>
  <c r="X70" i="1"/>
  <c r="O71" i="1"/>
  <c r="O68" i="1"/>
  <c r="X56" i="1"/>
  <c r="X53" i="1"/>
  <c r="F71" i="1"/>
  <c r="I34" i="75" s="1"/>
  <c r="F70" i="1"/>
  <c r="I33" i="75" s="1"/>
  <c r="J32" i="75"/>
  <c r="H32" i="75"/>
  <c r="F68" i="1"/>
  <c r="I31" i="75" s="1"/>
  <c r="F53" i="1"/>
  <c r="E31" i="75" s="1"/>
  <c r="F32" i="75"/>
  <c r="D32" i="75"/>
  <c r="K3" i="30" l="1"/>
  <c r="G24" i="75"/>
  <c r="H3" i="30"/>
  <c r="G15" i="75"/>
  <c r="M3" i="30"/>
  <c r="G32" i="75"/>
  <c r="J3" i="30"/>
  <c r="C24" i="75"/>
  <c r="L3" i="30"/>
  <c r="C32" i="75"/>
  <c r="G3" i="30"/>
  <c r="C15" i="75"/>
  <c r="F54" i="1"/>
  <c r="E32" i="75" s="1"/>
  <c r="O69" i="1"/>
  <c r="X69" i="1"/>
  <c r="X24" i="1"/>
  <c r="E24" i="75" s="1"/>
  <c r="X39" i="1"/>
  <c r="I24" i="75" s="1"/>
  <c r="O39" i="1"/>
  <c r="I15" i="75" s="1"/>
  <c r="O9" i="1"/>
  <c r="I6" i="75" s="1"/>
  <c r="AG9" i="1"/>
  <c r="AG39" i="1"/>
  <c r="AP9" i="1"/>
  <c r="AP39" i="1"/>
  <c r="AP40" i="1"/>
  <c r="O38" i="1"/>
  <c r="I14" i="75" s="1"/>
  <c r="AP24" i="1"/>
  <c r="AP25" i="1"/>
  <c r="AP26" i="1"/>
  <c r="AG24" i="1"/>
  <c r="AG23" i="1"/>
  <c r="X23" i="1"/>
  <c r="E23" i="75" s="1"/>
  <c r="O25" i="1"/>
  <c r="E16" i="75" s="1"/>
  <c r="O26" i="1"/>
  <c r="E17" i="75" s="1"/>
  <c r="O24" i="1"/>
  <c r="E15" i="75" s="1"/>
  <c r="O23" i="1"/>
  <c r="E14" i="75" s="1"/>
  <c r="AG10" i="1"/>
  <c r="AG8" i="1"/>
  <c r="AG11" i="1"/>
  <c r="X9" i="1"/>
  <c r="M6" i="75" s="1"/>
  <c r="O8" i="1"/>
  <c r="I5" i="75" s="1"/>
  <c r="X68" i="1"/>
  <c r="O70" i="1"/>
  <c r="X55" i="1"/>
  <c r="X54" i="1"/>
  <c r="O56" i="1"/>
  <c r="O55" i="1"/>
  <c r="O54" i="1"/>
  <c r="O53" i="1"/>
  <c r="F69" i="1"/>
  <c r="I32" i="75" s="1"/>
  <c r="F55" i="1"/>
  <c r="E33" i="75" s="1"/>
  <c r="F56" i="1"/>
  <c r="E34" i="75" s="1"/>
  <c r="L49" i="46" l="1"/>
  <c r="K49" i="46"/>
  <c r="J49" i="46"/>
  <c r="I49" i="46"/>
  <c r="H49" i="46"/>
  <c r="G49" i="46"/>
  <c r="F49" i="46"/>
  <c r="E49" i="46"/>
  <c r="D49" i="46"/>
  <c r="C49" i="46"/>
  <c r="B49" i="46"/>
  <c r="B46" i="46"/>
  <c r="L43" i="46"/>
  <c r="K43" i="46"/>
  <c r="J43" i="46"/>
  <c r="I43" i="46"/>
  <c r="H43" i="46"/>
  <c r="G43" i="46"/>
  <c r="F43" i="46"/>
  <c r="E43" i="46"/>
  <c r="D43" i="46"/>
  <c r="C43" i="46"/>
  <c r="B43" i="46"/>
  <c r="L40" i="46"/>
  <c r="K40" i="46"/>
  <c r="J40" i="46"/>
  <c r="I40" i="46"/>
  <c r="H40" i="46"/>
  <c r="G40" i="46"/>
  <c r="F40" i="46"/>
  <c r="E40" i="46"/>
  <c r="D40" i="46"/>
  <c r="C40" i="46"/>
  <c r="B40" i="46"/>
  <c r="J34" i="45" l="1"/>
  <c r="I34" i="45"/>
  <c r="H34" i="45"/>
  <c r="J33" i="45"/>
  <c r="I33" i="45"/>
  <c r="H33" i="45"/>
  <c r="F34" i="45"/>
  <c r="E34" i="45"/>
  <c r="D34" i="45"/>
  <c r="F33" i="45"/>
  <c r="E33" i="45"/>
  <c r="D33" i="45"/>
  <c r="T51" i="1"/>
  <c r="T66" i="1" s="1"/>
  <c r="K51" i="1"/>
  <c r="K66" i="1" s="1"/>
  <c r="B51" i="1"/>
  <c r="B66" i="1" s="1"/>
  <c r="Y50" i="1"/>
  <c r="Y65" i="1" s="1"/>
  <c r="X50" i="1"/>
  <c r="X65" i="1" s="1"/>
  <c r="W50" i="1"/>
  <c r="W65" i="1" s="1"/>
  <c r="V50" i="1"/>
  <c r="V65" i="1" s="1"/>
  <c r="U50" i="1"/>
  <c r="U65" i="1" s="1"/>
  <c r="T50" i="1"/>
  <c r="T65" i="1" s="1"/>
  <c r="P50" i="1"/>
  <c r="P65" i="1" s="1"/>
  <c r="O50" i="1"/>
  <c r="O65" i="1" s="1"/>
  <c r="N50" i="1"/>
  <c r="N65" i="1" s="1"/>
  <c r="M50" i="1"/>
  <c r="M65" i="1" s="1"/>
  <c r="L50" i="1"/>
  <c r="L65" i="1" s="1"/>
  <c r="K50" i="1"/>
  <c r="K65" i="1" s="1"/>
  <c r="G50" i="1"/>
  <c r="G65" i="1" s="1"/>
  <c r="F50" i="1"/>
  <c r="F65" i="1" s="1"/>
  <c r="E50" i="1"/>
  <c r="E65" i="1" s="1"/>
  <c r="D50" i="1"/>
  <c r="D65" i="1" s="1"/>
  <c r="C50" i="1"/>
  <c r="C65" i="1" s="1"/>
  <c r="B50" i="1"/>
  <c r="B65" i="1" s="1"/>
  <c r="Y49" i="1"/>
  <c r="Y64" i="1" s="1"/>
  <c r="X49" i="1"/>
  <c r="X64" i="1" s="1"/>
  <c r="W49" i="1"/>
  <c r="W64" i="1" s="1"/>
  <c r="V49" i="1"/>
  <c r="V64" i="1" s="1"/>
  <c r="P49" i="1"/>
  <c r="P64" i="1" s="1"/>
  <c r="O49" i="1"/>
  <c r="O64" i="1" s="1"/>
  <c r="N49" i="1"/>
  <c r="N64" i="1" s="1"/>
  <c r="M49" i="1"/>
  <c r="M64" i="1" s="1"/>
  <c r="G49" i="1"/>
  <c r="G64" i="1" s="1"/>
  <c r="F49" i="1"/>
  <c r="F64" i="1" s="1"/>
  <c r="E49" i="1"/>
  <c r="E64" i="1" s="1"/>
  <c r="D49" i="1"/>
  <c r="D64" i="1" s="1"/>
  <c r="J26" i="45"/>
  <c r="I26" i="45"/>
  <c r="H26" i="45"/>
  <c r="U56" i="1"/>
  <c r="U71" i="1" s="1"/>
  <c r="T56" i="1"/>
  <c r="T71" i="1" s="1"/>
  <c r="J17" i="45"/>
  <c r="I17" i="45"/>
  <c r="H17" i="45"/>
  <c r="L56" i="1"/>
  <c r="L71" i="1" s="1"/>
  <c r="K56" i="1"/>
  <c r="K71" i="1" s="1"/>
  <c r="C56" i="1"/>
  <c r="C71" i="1" s="1"/>
  <c r="B56" i="1"/>
  <c r="B71" i="1" s="1"/>
  <c r="J25" i="45"/>
  <c r="I25" i="45"/>
  <c r="H25" i="45"/>
  <c r="U55" i="1"/>
  <c r="U70" i="1" s="1"/>
  <c r="T55" i="1"/>
  <c r="T70" i="1" s="1"/>
  <c r="J16" i="45"/>
  <c r="I16" i="45"/>
  <c r="H16" i="45"/>
  <c r="L55" i="1"/>
  <c r="L70" i="1" s="1"/>
  <c r="K55" i="1"/>
  <c r="K70" i="1" s="1"/>
  <c r="C55" i="1"/>
  <c r="C70" i="1" s="1"/>
  <c r="B55" i="1"/>
  <c r="B70" i="1" s="1"/>
  <c r="U54" i="1"/>
  <c r="U69" i="1" s="1"/>
  <c r="T54" i="1"/>
  <c r="T69" i="1" s="1"/>
  <c r="L54" i="1"/>
  <c r="L69" i="1" s="1"/>
  <c r="K54" i="1"/>
  <c r="K69" i="1" s="1"/>
  <c r="C54" i="1"/>
  <c r="C69" i="1" s="1"/>
  <c r="B54" i="1"/>
  <c r="B69" i="1" s="1"/>
  <c r="U53" i="1"/>
  <c r="U68" i="1" s="1"/>
  <c r="T53" i="1"/>
  <c r="T68" i="1" s="1"/>
  <c r="L53" i="1"/>
  <c r="L68" i="1" s="1"/>
  <c r="K53" i="1"/>
  <c r="K68" i="1" s="1"/>
  <c r="C53" i="1"/>
  <c r="C68" i="1" s="1"/>
  <c r="B53" i="1"/>
  <c r="B68" i="1" s="1"/>
  <c r="U52" i="1"/>
  <c r="U67" i="1" s="1"/>
  <c r="T52" i="1"/>
  <c r="T67" i="1" s="1"/>
  <c r="L52" i="1"/>
  <c r="L67" i="1" s="1"/>
  <c r="K52" i="1"/>
  <c r="K67" i="1" s="1"/>
  <c r="C52" i="1"/>
  <c r="C67" i="1" s="1"/>
  <c r="B52" i="1"/>
  <c r="B67" i="1" s="1"/>
  <c r="F26" i="45"/>
  <c r="E26" i="45"/>
  <c r="D26" i="45"/>
  <c r="F17" i="45"/>
  <c r="E17" i="45"/>
  <c r="D17" i="45"/>
  <c r="F25" i="45"/>
  <c r="E25" i="45"/>
  <c r="D25" i="45"/>
  <c r="F16" i="45"/>
  <c r="E16" i="45"/>
  <c r="D16" i="45"/>
  <c r="N8" i="45"/>
  <c r="M8" i="45"/>
  <c r="L8" i="45"/>
  <c r="J8" i="45"/>
  <c r="I8" i="45"/>
  <c r="H8" i="45"/>
  <c r="N7" i="45"/>
  <c r="M7" i="45"/>
  <c r="L7" i="45"/>
  <c r="J7" i="45"/>
  <c r="I7" i="45"/>
  <c r="H7" i="45"/>
  <c r="F7" i="45"/>
  <c r="E7" i="45"/>
  <c r="D7" i="45"/>
  <c r="E3" i="32" l="1"/>
  <c r="K8" i="45"/>
  <c r="G33" i="45"/>
  <c r="C7" i="45"/>
  <c r="G26" i="45"/>
  <c r="K7" i="45"/>
  <c r="G34" i="45"/>
  <c r="G25" i="45"/>
  <c r="D3" i="32"/>
  <c r="F42" i="34"/>
  <c r="G8" i="45"/>
  <c r="G3" i="32"/>
  <c r="C16" i="45"/>
  <c r="H3" i="32"/>
  <c r="G16" i="45"/>
  <c r="H42" i="34"/>
  <c r="G17" i="45"/>
  <c r="L42" i="34"/>
  <c r="C34" i="45"/>
  <c r="J42" i="34"/>
  <c r="C26" i="45"/>
  <c r="J3" i="32"/>
  <c r="C25" i="45"/>
  <c r="F3" i="32"/>
  <c r="G7" i="45"/>
  <c r="G42" i="34"/>
  <c r="C17" i="45"/>
  <c r="L29" i="34"/>
  <c r="C33" i="45"/>
  <c r="F3" i="33"/>
  <c r="F29" i="34"/>
  <c r="G3" i="33"/>
  <c r="L3" i="33"/>
  <c r="L3" i="32"/>
  <c r="H3" i="33"/>
  <c r="E29" i="34"/>
  <c r="J3" i="33"/>
  <c r="H29" i="34"/>
  <c r="J29" i="34"/>
  <c r="K3" i="32"/>
  <c r="K29" i="34"/>
  <c r="K3" i="33"/>
  <c r="K42" i="34"/>
  <c r="M3" i="33"/>
  <c r="M42" i="34"/>
  <c r="D29" i="34"/>
  <c r="M3" i="32"/>
  <c r="M29" i="34"/>
  <c r="C3" i="32"/>
  <c r="C29" i="34"/>
  <c r="I3" i="33"/>
  <c r="I42" i="34"/>
  <c r="G29" i="34"/>
  <c r="I3" i="32"/>
  <c r="I29" i="34"/>
  <c r="L14" i="46" l="1"/>
  <c r="L48" i="46"/>
  <c r="H14" i="46"/>
  <c r="H48" i="46"/>
  <c r="L11" i="46"/>
  <c r="E11" i="46"/>
  <c r="I14" i="46"/>
  <c r="I48" i="46"/>
  <c r="J11" i="46"/>
  <c r="E14" i="46"/>
  <c r="E48" i="46"/>
  <c r="H11" i="46"/>
  <c r="G14" i="46"/>
  <c r="G48" i="46"/>
  <c r="K14" i="46"/>
  <c r="K48" i="46"/>
  <c r="C11" i="46"/>
  <c r="D11" i="46"/>
  <c r="F14" i="46"/>
  <c r="F48" i="46"/>
  <c r="F11" i="46"/>
  <c r="B11" i="46"/>
  <c r="B45" i="46"/>
  <c r="G11" i="46"/>
  <c r="K11" i="46"/>
  <c r="J14" i="46"/>
  <c r="J48" i="46"/>
  <c r="I11" i="46"/>
  <c r="C32" i="45" l="1"/>
  <c r="L16" i="34"/>
  <c r="K8" i="46" l="1"/>
  <c r="K42" i="46"/>
  <c r="G24" i="45" l="1"/>
  <c r="G32" i="45"/>
  <c r="C15" i="45"/>
  <c r="G15" i="45"/>
  <c r="D32" i="45"/>
  <c r="E32" i="45"/>
  <c r="F32" i="45"/>
  <c r="M16" i="34"/>
  <c r="K16" i="34"/>
  <c r="I32" i="45"/>
  <c r="H32" i="45"/>
  <c r="H16" i="34"/>
  <c r="J32" i="45"/>
  <c r="G16" i="34"/>
  <c r="J8" i="46" l="1"/>
  <c r="J42" i="46"/>
  <c r="L8" i="46"/>
  <c r="L42" i="46"/>
  <c r="F8" i="46"/>
  <c r="F42" i="46"/>
  <c r="G8" i="46"/>
  <c r="G42" i="46"/>
  <c r="J15" i="45"/>
  <c r="H15" i="45"/>
  <c r="D15" i="45"/>
  <c r="E15" i="45"/>
  <c r="H24" i="45"/>
  <c r="J24" i="45"/>
  <c r="I24" i="45"/>
  <c r="I15" i="45"/>
  <c r="G6" i="45" l="1"/>
  <c r="F16" i="34"/>
  <c r="H6" i="45"/>
  <c r="I6" i="45"/>
  <c r="F15" i="45"/>
  <c r="E8" i="46" l="1"/>
  <c r="E42" i="46"/>
  <c r="C24" i="45"/>
  <c r="K6" i="45"/>
  <c r="J16" i="34"/>
  <c r="I16" i="34"/>
  <c r="J6" i="45"/>
  <c r="I8" i="46" l="1"/>
  <c r="I42" i="46"/>
  <c r="H8" i="46"/>
  <c r="H42" i="46"/>
  <c r="M6" i="45"/>
  <c r="E24" i="45"/>
  <c r="N6" i="45"/>
  <c r="F24" i="45"/>
  <c r="L6" i="45"/>
  <c r="D24" i="45"/>
  <c r="I14" i="45" l="1"/>
  <c r="G14" i="45" l="1"/>
  <c r="G31" i="45"/>
  <c r="C31" i="45"/>
  <c r="G23" i="45"/>
  <c r="C14" i="45"/>
  <c r="G3" i="34"/>
  <c r="G3" i="31"/>
  <c r="E31" i="45"/>
  <c r="I31" i="45"/>
  <c r="M3" i="31"/>
  <c r="M3" i="34"/>
  <c r="D31" i="45"/>
  <c r="K3" i="34"/>
  <c r="K3" i="31"/>
  <c r="L3" i="31"/>
  <c r="L3" i="34"/>
  <c r="H3" i="34"/>
  <c r="H3" i="31"/>
  <c r="F31" i="45"/>
  <c r="J31" i="45"/>
  <c r="H31" i="45"/>
  <c r="L5" i="46" l="1"/>
  <c r="L39" i="46"/>
  <c r="F5" i="46"/>
  <c r="F39" i="46"/>
  <c r="J5" i="46"/>
  <c r="J39" i="46"/>
  <c r="G5" i="46"/>
  <c r="G39" i="46"/>
  <c r="K5" i="46"/>
  <c r="K39" i="46"/>
  <c r="H14" i="45"/>
  <c r="D14" i="45"/>
  <c r="J23" i="45"/>
  <c r="F14" i="45"/>
  <c r="J14" i="45"/>
  <c r="H23" i="45"/>
  <c r="I23" i="45" l="1"/>
  <c r="E14" i="45"/>
  <c r="J5" i="45" l="1"/>
  <c r="H5" i="45"/>
  <c r="I5" i="45"/>
  <c r="G5" i="45" l="1"/>
  <c r="F3" i="31"/>
  <c r="F3" i="34"/>
  <c r="E5" i="46" l="1"/>
  <c r="E39" i="46"/>
  <c r="K5" i="45"/>
  <c r="C23" i="45"/>
  <c r="N5" i="45"/>
  <c r="F23" i="45"/>
  <c r="J3" i="34"/>
  <c r="J3" i="31"/>
  <c r="I3" i="31"/>
  <c r="I3" i="34"/>
  <c r="H5" i="46" l="1"/>
  <c r="H39" i="46"/>
  <c r="I5" i="46"/>
  <c r="I39" i="46"/>
  <c r="E23" i="45"/>
  <c r="L5" i="45" l="1"/>
  <c r="D23" i="45"/>
  <c r="M5" i="45"/>
  <c r="C8" i="75" l="1"/>
  <c r="D8" i="45" l="1"/>
  <c r="D8" i="75"/>
  <c r="E8" i="45"/>
  <c r="E8" i="75"/>
  <c r="F8" i="45"/>
  <c r="F8" i="75"/>
  <c r="E42" i="34"/>
  <c r="E3" i="33"/>
  <c r="D3" i="33"/>
  <c r="D42" i="34"/>
  <c r="C3" i="33"/>
  <c r="C42" i="34"/>
  <c r="C8" i="45"/>
  <c r="D14" i="46" l="1"/>
  <c r="D48" i="46"/>
  <c r="B48" i="46"/>
  <c r="B14" i="46"/>
  <c r="C14" i="46"/>
  <c r="C48" i="46"/>
  <c r="C5" i="75" l="1"/>
  <c r="E3" i="31" l="1"/>
  <c r="E3" i="34"/>
  <c r="D3" i="34"/>
  <c r="D3" i="31"/>
  <c r="C5" i="45"/>
  <c r="C3" i="34"/>
  <c r="C3" i="31"/>
  <c r="E5" i="45" l="1"/>
  <c r="E5" i="75"/>
  <c r="F5" i="45"/>
  <c r="F5" i="75"/>
  <c r="D5" i="45"/>
  <c r="D5" i="75"/>
  <c r="C39" i="46"/>
  <c r="C5" i="46"/>
  <c r="D5" i="46"/>
  <c r="D39" i="46"/>
  <c r="B5" i="46"/>
  <c r="B39" i="46"/>
  <c r="C20" i="34" l="1"/>
  <c r="C23" i="30"/>
  <c r="R6" i="45"/>
  <c r="S6" i="45" l="1"/>
  <c r="T6" i="45"/>
  <c r="U6" i="45"/>
  <c r="B9" i="46"/>
  <c r="D23" i="30" l="1"/>
  <c r="D20" i="34"/>
  <c r="E23" i="30"/>
  <c r="E20" i="34"/>
  <c r="D9" i="46" l="1"/>
  <c r="C9" i="46"/>
  <c r="C8" i="74" l="1"/>
  <c r="E8" i="73" l="1"/>
  <c r="E8" i="74"/>
  <c r="F8" i="73"/>
  <c r="F8" i="74"/>
  <c r="D8" i="73"/>
  <c r="D8" i="74"/>
  <c r="C8" i="73"/>
  <c r="C8" i="33"/>
  <c r="C47" i="34"/>
  <c r="B31" i="46" s="1"/>
  <c r="D47" i="34"/>
  <c r="C31" i="46" s="1"/>
  <c r="D8" i="33"/>
  <c r="E8" i="33"/>
  <c r="E47" i="34"/>
  <c r="D31" i="46" s="1"/>
  <c r="C7" i="74" l="1"/>
  <c r="D7" i="73" l="1"/>
  <c r="D7" i="74"/>
  <c r="F7" i="73"/>
  <c r="F7" i="74"/>
  <c r="E7" i="73"/>
  <c r="E7" i="74"/>
  <c r="D8" i="32"/>
  <c r="D34" i="34"/>
  <c r="C28" i="46" s="1"/>
  <c r="E34" i="34"/>
  <c r="D28" i="46" s="1"/>
  <c r="E8" i="32"/>
  <c r="C7" i="73"/>
  <c r="C34" i="34"/>
  <c r="B28" i="46" s="1"/>
  <c r="C8" i="32"/>
  <c r="C6" i="74" l="1"/>
  <c r="F6" i="73" l="1"/>
  <c r="F6" i="74"/>
  <c r="D6" i="73"/>
  <c r="D6" i="74"/>
  <c r="E6" i="73"/>
  <c r="E6" i="74"/>
  <c r="D21" i="34"/>
  <c r="C25" i="46" s="1"/>
  <c r="D24" i="30"/>
  <c r="C6" i="73"/>
  <c r="C24" i="30"/>
  <c r="C21" i="34"/>
  <c r="B25" i="46" s="1"/>
  <c r="E24" i="30"/>
  <c r="E21" i="34"/>
  <c r="D25" i="46" s="1"/>
  <c r="C5" i="74" l="1"/>
  <c r="C5" i="73" l="1"/>
  <c r="C8" i="34"/>
  <c r="B22" i="46" s="1"/>
  <c r="C8" i="31"/>
  <c r="D8" i="31"/>
  <c r="D8" i="34"/>
  <c r="C22" i="46" s="1"/>
  <c r="E8" i="31"/>
  <c r="E8" i="34"/>
  <c r="D22" i="46" s="1"/>
  <c r="D5" i="73" l="1"/>
  <c r="D5" i="74"/>
  <c r="F5" i="73"/>
  <c r="F5" i="74"/>
  <c r="E5" i="73"/>
  <c r="E5" i="74"/>
  <c r="C6" i="75" l="1"/>
  <c r="C16" i="34"/>
  <c r="C3" i="30"/>
  <c r="C6" i="45"/>
  <c r="B8" i="46" l="1"/>
  <c r="B42" i="46"/>
  <c r="E6" i="45" l="1"/>
  <c r="E6" i="75"/>
  <c r="D3" i="30"/>
  <c r="D16" i="34"/>
  <c r="E16" i="34"/>
  <c r="E3" i="30"/>
  <c r="F6" i="45"/>
  <c r="F6" i="75"/>
  <c r="D6" i="45"/>
  <c r="D6" i="75"/>
  <c r="D42" i="46" l="1"/>
  <c r="D8" i="46"/>
  <c r="C8" i="46"/>
  <c r="C42" i="46"/>
</calcChain>
</file>

<file path=xl/sharedStrings.xml><?xml version="1.0" encoding="utf-8"?>
<sst xmlns="http://schemas.openxmlformats.org/spreadsheetml/2006/main" count="10597" uniqueCount="234">
  <si>
    <t>LCC</t>
  </si>
  <si>
    <t>Net</t>
  </si>
  <si>
    <t>No</t>
  </si>
  <si>
    <t>Level</t>
  </si>
  <si>
    <t>Savings</t>
  </si>
  <si>
    <t>Cost</t>
  </si>
  <si>
    <t>Impact</t>
  </si>
  <si>
    <t>Benefit</t>
  </si>
  <si>
    <t>NWGF</t>
  </si>
  <si>
    <t>Simulation Results NATIONAL - 10000 samples</t>
  </si>
  <si>
    <t>Simulation Results NORTH</t>
  </si>
  <si>
    <t>Description</t>
  </si>
  <si>
    <t>Simulation Results Rest of Country</t>
  </si>
  <si>
    <t>Residential New</t>
  </si>
  <si>
    <t>National</t>
  </si>
  <si>
    <t>North</t>
  </si>
  <si>
    <t>Rest of Country</t>
  </si>
  <si>
    <t>Residential Replacement</t>
  </si>
  <si>
    <t>Residential Replacement - North</t>
  </si>
  <si>
    <t>Residential Replacement  - Rest of Country</t>
  </si>
  <si>
    <t>Residential New - North</t>
  </si>
  <si>
    <t>Residential New - Rest of Country</t>
  </si>
  <si>
    <t>Senior Only</t>
  </si>
  <si>
    <t>Low-Income</t>
  </si>
  <si>
    <t>LCC Savings Summary - 90% EL</t>
  </si>
  <si>
    <t>LCC Savings Summary - 92% EL</t>
  </si>
  <si>
    <t>LCC Savings Summary - 95% EL</t>
  </si>
  <si>
    <t>LCC Savings Summary - 98% EL</t>
  </si>
  <si>
    <t>Parametric</t>
  </si>
  <si>
    <t>Short Description</t>
  </si>
  <si>
    <t>Rationale and Description</t>
  </si>
  <si>
    <t>D0</t>
  </si>
  <si>
    <t>Turn off the "Switching" flag in the model</t>
  </si>
  <si>
    <t>D1</t>
  </si>
  <si>
    <t>D2</t>
  </si>
  <si>
    <t>D3</t>
  </si>
  <si>
    <t>D4</t>
  </si>
  <si>
    <t>D5</t>
  </si>
  <si>
    <t>Set minimum condensing furnace payback time at 0 years (below this time the mandated EL or higher is selected)</t>
  </si>
  <si>
    <t>D6</t>
  </si>
  <si>
    <t>Set minimum condensing furnace payback time at 3.5 years (below this time the mandated EL or higher is selected)</t>
  </si>
  <si>
    <t>D7</t>
  </si>
  <si>
    <t>Set minimum condensing furnace payback time based on the full AHCS distribution</t>
  </si>
  <si>
    <t>D8</t>
  </si>
  <si>
    <t>The baseline LCC model assumes that in cases where a consumer has switching options that would have a lower first cost relative to an 80% furnace and lower operational costs relative to the mandated efficiency level that the consumer would switch to this lower first cost lower operational cost option.  While this behavior is rational, it is not related to the rule.  This parametric looks for these cases and assigns them a Base Case AFUE of 98% to make them not impacted cases.</t>
  </si>
  <si>
    <t>D9</t>
  </si>
  <si>
    <t>D10</t>
  </si>
  <si>
    <t>Set payback period for condensing furnaces and switching payback period based on extrapolated shipment data with a minimum value of 0.5 years</t>
  </si>
  <si>
    <t>Note:  Several of these modifications will only work on one EL at a time, so any parametrics that include them will have to be run at the 90%, 92%, and 95% levels.</t>
  </si>
  <si>
    <t>Index</t>
  </si>
  <si>
    <t>Name</t>
  </si>
  <si>
    <t>I1</t>
  </si>
  <si>
    <t>X</t>
  </si>
  <si>
    <t>I2</t>
  </si>
  <si>
    <t>I3</t>
  </si>
  <si>
    <t>I4</t>
  </si>
  <si>
    <t>I5</t>
  </si>
  <si>
    <t>I6</t>
  </si>
  <si>
    <t>I7</t>
  </si>
  <si>
    <t>NG and Electricity Prices</t>
  </si>
  <si>
    <t>I8</t>
  </si>
  <si>
    <t>AEO Forecast Update</t>
  </si>
  <si>
    <t>I9</t>
  </si>
  <si>
    <t>Condensing NWGF Fan Power</t>
  </si>
  <si>
    <t>I10</t>
  </si>
  <si>
    <t>I11</t>
  </si>
  <si>
    <t>NWGF Life Time</t>
  </si>
  <si>
    <t>I12</t>
  </si>
  <si>
    <t>I13</t>
  </si>
  <si>
    <t>I14</t>
  </si>
  <si>
    <t>DOE NOPR</t>
  </si>
  <si>
    <t>Scenario 0</t>
  </si>
  <si>
    <t>Scenario 2</t>
  </si>
  <si>
    <t>Scenario 7</t>
  </si>
  <si>
    <t>Scenario 24</t>
  </si>
  <si>
    <t>D11</t>
  </si>
  <si>
    <t>D12</t>
  </si>
  <si>
    <t>TSL</t>
  </si>
  <si>
    <t>NWGF 90%</t>
  </si>
  <si>
    <t>NWGF 92%</t>
  </si>
  <si>
    <t>NWGF 95%</t>
  </si>
  <si>
    <t>NWGF 98%</t>
  </si>
  <si>
    <t>Replacement</t>
  </si>
  <si>
    <t>LCC
Savings</t>
  </si>
  <si>
    <t>New</t>
  </si>
  <si>
    <t>Rest of Country- Replacement</t>
  </si>
  <si>
    <t>North - Replacement</t>
  </si>
  <si>
    <t>North - New</t>
  </si>
  <si>
    <t>Rest of Country- New</t>
  </si>
  <si>
    <t>Senior</t>
  </si>
  <si>
    <t>Scenario</t>
  </si>
  <si>
    <t>LCC Savings Summary - 90% TSL</t>
  </si>
  <si>
    <t>LCC Savings Summary - 92% TSL</t>
  </si>
  <si>
    <t>LCC Savings Summary - 95% TSL</t>
  </si>
  <si>
    <t>LCC Savings Summary - 98% TSL</t>
  </si>
  <si>
    <t>D13</t>
  </si>
  <si>
    <t>D14</t>
  </si>
  <si>
    <t>Senior Only - Rest of Country</t>
  </si>
  <si>
    <t>Low Income Only - Rest of Country</t>
  </si>
  <si>
    <t>Low Income Only - North</t>
  </si>
  <si>
    <t>Senior Only - North</t>
  </si>
  <si>
    <t>DOE SNOPR (Scenario 0)</t>
  </si>
  <si>
    <t>Low Income Only</t>
  </si>
  <si>
    <t>SNOPR Scenario 2</t>
  </si>
  <si>
    <t>SNOPR Scenario 7</t>
  </si>
  <si>
    <t>SNOPR Scenario 24</t>
  </si>
  <si>
    <t>DOE SNOPR (GTI Scenario 0)</t>
  </si>
  <si>
    <t>Scenario Int-14</t>
  </si>
  <si>
    <t>GTI Scenario Int-14</t>
  </si>
  <si>
    <t>I15</t>
  </si>
  <si>
    <t>I16</t>
  </si>
  <si>
    <t>I17</t>
  </si>
  <si>
    <t>F1</t>
  </si>
  <si>
    <t>92% EL only</t>
  </si>
  <si>
    <t>Scenario 28</t>
  </si>
  <si>
    <t>Scenario 29</t>
  </si>
  <si>
    <t>Scenario 30</t>
  </si>
  <si>
    <t>Scenario 31</t>
  </si>
  <si>
    <t>Scenario 32</t>
  </si>
  <si>
    <t>Scenario 33</t>
  </si>
  <si>
    <t>Scenario 36</t>
  </si>
  <si>
    <t>Scenario F1</t>
  </si>
  <si>
    <t>Scenario I2, I6</t>
  </si>
  <si>
    <t>Scenario I17</t>
  </si>
  <si>
    <t>Scenario Int-11</t>
  </si>
  <si>
    <t>Scenario Int-12</t>
  </si>
  <si>
    <t>Scenario Int-13</t>
  </si>
  <si>
    <t>NWGF Retail Price</t>
  </si>
  <si>
    <t xml:space="preserve"> Replace 2014 LCC NWGF Retail Price with 2013 Furnace Price Guide (https://www.furnacecompare.com/furnaces/price-guide.html)</t>
  </si>
  <si>
    <t xml:space="preserve">NWGF Installation Costs </t>
  </si>
  <si>
    <t>Fuel Switching Equipment Cost</t>
  </si>
  <si>
    <t>Discount Rates</t>
  </si>
  <si>
    <t>NG Marginal Rates</t>
  </si>
  <si>
    <t>Replace DOE NG Marginal Rates with AGA developed Marginal Rates</t>
  </si>
  <si>
    <t xml:space="preserve">Water Heater Life Time </t>
  </si>
  <si>
    <t>Condensing furnace fractions</t>
  </si>
  <si>
    <t>Eliminate incremental markups</t>
  </si>
  <si>
    <t>Use Installation costs fom the ACCA/PHCC survey</t>
  </si>
  <si>
    <t>AEO 2016 Clean Power Plan</t>
  </si>
  <si>
    <t>Furnace sizing tied to heating load</t>
  </si>
  <si>
    <t>Use annual fuel use/furnace distribution rather than modified square footage to determine furnace sizing</t>
  </si>
  <si>
    <t>NWGF 80%</t>
  </si>
  <si>
    <t>Residential - Replacement</t>
  </si>
  <si>
    <t>Residential - New</t>
  </si>
  <si>
    <t>Commercial Replacement - 10000 samples</t>
  </si>
  <si>
    <t>Commercial New - 10000 samples</t>
  </si>
  <si>
    <t>Residential - North - Replacement</t>
  </si>
  <si>
    <t>Residential - North - New</t>
  </si>
  <si>
    <t>Commercial - North - Replacement</t>
  </si>
  <si>
    <t>Commercial - North - New</t>
  </si>
  <si>
    <t>Residential - Rest of Country - Replacement</t>
  </si>
  <si>
    <t>Residential - Rest of Country - New</t>
  </si>
  <si>
    <t>Commercial - Rest of Country - Repl</t>
  </si>
  <si>
    <t>Commercial - Rest of Country - New</t>
  </si>
  <si>
    <t>SNOPR Scenario Int-11</t>
  </si>
  <si>
    <t>SNOPR Scenario Int-12</t>
  </si>
  <si>
    <t>SNOPR Scenario Int-13</t>
  </si>
  <si>
    <t>SNOPR Scenario Int-14</t>
  </si>
  <si>
    <t>SNOPR Scenario Int-18</t>
  </si>
  <si>
    <t>SNOPR Scenario 29</t>
  </si>
  <si>
    <t>SNOPR Scenario 30</t>
  </si>
  <si>
    <t>SNOPR Scenario 31</t>
  </si>
  <si>
    <t>SNOPR Scenario 32</t>
  </si>
  <si>
    <t>SNOPR Scenario 33</t>
  </si>
  <si>
    <t>SNOPR Scenario 36</t>
  </si>
  <si>
    <t>SNOPR Scenario F1</t>
  </si>
  <si>
    <t>SNOPR Scenario I2, I6</t>
  </si>
  <si>
    <t>SNOPR Scenario I2, I6, I13</t>
  </si>
  <si>
    <t>SNOPR Scenario I17</t>
  </si>
  <si>
    <t>DOE SNOPR (Scenario 0.55)</t>
  </si>
  <si>
    <t>SNOPR Scenario Int-11.55</t>
  </si>
  <si>
    <t>SNOPR Scenario Int-12.55</t>
  </si>
  <si>
    <t>SNOPR Scenario Int-13.55</t>
  </si>
  <si>
    <t>SNOPR Scenario Int-14.55</t>
  </si>
  <si>
    <t>DOE SNOPR (GTI Scenario 0.55)</t>
  </si>
  <si>
    <t>Scenario Int-14.55</t>
  </si>
  <si>
    <t>This prevents all fuel switching.  Can be used to determine the impact of allowing fuel switching in combination with other parametrics. (Not Used)</t>
  </si>
  <si>
    <t>Use full AHCS distribution to define "switching payback" times</t>
  </si>
  <si>
    <t>The American Home Comfort Study contains between 2849 and 3803 respondents for the years 2006, 2008, 2010, and 2013.  All years show that payback times are a function of income and that the distribution of payback times spans a wide range even within an income group.  Each year was analyzed following the methodology in the TSD for transforming the amount consumers are willing to pay into an inflation adjusted payback time, but this was done for individual data points rather than the average so that the full distribution of each income group can be used.  Using the cumulative distribution of payback times, 5000 data points were generated for each year and income grouping and then these were used to create a master cumulative distribution in 0.5 year increments for each income group.  This was integrated with the LCC model by assigning income groups from the RECS data to income groups aligned with the AHCS.  Then a random number is generated and the switching payback period is selected from a look up table in essentially the same way that BaseCase AFUE is determined in the baseline LCC model with cumulative distributions of extrapolated shipment data.  (Not Used)</t>
  </si>
  <si>
    <t>Use linear function of income derived from AHCS to define "switching payback" times</t>
  </si>
  <si>
    <t>All of the available years (2006, 2008, 2010, and 2013) of the American Home Comfort Study show a clear trend of payback time (using DOE's methodology from the TSD) with income.  Each year of the study was inflation adjusted and a linear fit to income averaged across all study years was used to determine payback time.</t>
  </si>
  <si>
    <t>Use linear function of income derived from the 2013 AHCS to define "switching payback" times</t>
  </si>
  <si>
    <t>This used only the most current year, 2013, of the American Home Comfort Study to relate household income to switching payback period using a linear fit to the income vs. payback time data.  (Not Used)</t>
  </si>
  <si>
    <t>Use calculated condensing furnace payback times and DOE extrapolated shipment data (broken out by region, new/replacement, residential/commercial) to define affected and not affected buildings</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</si>
  <si>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at the mandated level to instead be assigned a non-condensing furnace and be affected by the rule.  It also casuses consumers with a large economic disincentive at the mandated level to be assigned furnaces with at least that efficiency level and therefore become not affected by the rule.
This parametric introduces economic decision making into Base Case AFUE assignment.  The payback time,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will continue linearly in spite of conditions where the condensing furnace is actually less expensive to install than a non-condensing one.  This parametric is always run in combination with D5, D6, or D7 which sets minimum payback times that are at least zero.</t>
  </si>
  <si>
    <t>Because consumers are extremely unlikely to choose an option with higher first cost that also has higher operational cost, assuming buildings with negative payback periods are affected by the rule does not make sense.  This parametric assigns a Base Case AFUE of 98% in any cases where the mandated efficiency level has a negative payback period.  These cases then become not impacted by the rule.  This parametric is always run in combination with D4 to maintain economic decision making for condensing furnace choice.</t>
  </si>
  <si>
    <t>This is similar to D5 except instead of a minimum payback period of 0 years a minimum payback period of 3.5 years is used.  This is consistent with DOE's analysis of the AHCS which found that consumers are willing to pay for improved efficiency as long as the payback period does not exceed 3.5 years.  This parametric is always run in combination with D4 to maintain economic decision making for condensing furnace choice.  (Not Used)</t>
  </si>
  <si>
    <t>This is similar to D6 except that the full distribution of payback times from the AHCS is used to set minimum payback periods.  This parametric is always run in combination with D4 to maintain economic decision making for condensing furnace choice.  (Not Used)</t>
  </si>
  <si>
    <t>Set any cases where switching has first cost benefits relative to 80% furnace and operational cost benefit relative to the manadated EL as not affected buildings</t>
  </si>
  <si>
    <t>Set payback period for condensing furnaces and switching payback period based on extrapolated shipment data with a minimum value of 3.5 years (this will be treated as a separate individual parametric but is a combination of D4 and D6 with the addition of modifying switching payback</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</si>
  <si>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be affected by the rule.  It also casuses consumers with a large economic disincentive to choose at the mandated level to choose furnaces with at least that efficiency level and therefore they become not affected by the rule.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will continue linearly in spite of conditions where the condensing furnace is actually less expensive to install than a non-condensing one.  
This parametric combines D4 and D6 while and uses these same payback periods as switching periods.  (Not Used)</t>
  </si>
  <si>
    <t>The baseline LCC model assumes that consumers do not consider economics in furnace choices except for fuel switching options.  Base Case AFUE is determined by random number generation and a lookup table which aligns Base Case AFUE with extrapolated shipment data.  This causes many consumers with large economic incentive to choose at the mandated level to instead choose a non-condensing furnace and be affected by the rule.  It also casuses consumers with a large economic disincentive to choose at the mandated level to choose furnaces with at least that efficiency level and therefore they become not affected by the rule.  (Not Used)
This parametric introduces economic decision making into Base Case AFUE assignment.  The payback times for the mandated efficiency level compared to an 80% baseline, calculated by the LCC model, of the mandated efficiency level is used to determine where on the cumulative distribution of extrapolated shipment data a given consumer falls.  A problem with this logic, and the baseline LCC logic, is that frequently it will assign payback periods that are negative.  Negative paybacks occur when there is both a first cost advantage and an operational cost advantage relative to the furnace the consumer would have chosen in the absence of the rule.  These cases are frequent because DOE assumes both a significant decrease in condensing furnace cost and assumes that shipments of condensing will continue linearly in spite of conditions where the condensing furnace is actually less expensive to install than a non-condensing one.  
This parametric combines D4 and a 0.5 minimum payback period and uses these same payback periods as switching periods.</t>
  </si>
  <si>
    <t>Sets Base Case assignment randomly, but correcting for cases with negative payback to match the AHRI shipment percentages.</t>
  </si>
  <si>
    <t>Sets Base Case assignment based on the D2 implementation of the AHCS</t>
  </si>
  <si>
    <t>This is a more complete implementation of the AHCS, sets payback for furnace selection and for switching and corrects percentages to align with AHRI shipment percentages.</t>
  </si>
  <si>
    <t>This uses the full distribution of amounts consumers would pay in each income range to determine a payback time using a random number generator and a lookup table for each income range.  This is used for both switching and furnace AFUE selection, AFUE selections are adjusted to match the AHRI shipment numbers as closely as possible.</t>
  </si>
  <si>
    <t>Add 50% Std. Dev. variable payback period distribution to LCC model, disallow negative payback periods from being affected by the rule</t>
  </si>
  <si>
    <t>Modifies D4 and D5 by adding a distribution function whose payback period standard deviation is 50% of the DOE LCC model calculated payback period.  This gives consumers a limited ability to consider economics in decision making.  Also prevents negative payback periods from being rule affected like D5 does.</t>
  </si>
  <si>
    <t xml:space="preserve"> NWGF Manufacturer Production Cost A </t>
  </si>
  <si>
    <t>Replace 2014 LCC NWGF MPC with 2011 LCC MPC adjusted for inflation (Not Used)</t>
  </si>
  <si>
    <t>Adjust 2014 LCC NWGF Installation Costs components with alternative costs provided by Contractors Association (Not Used)</t>
  </si>
  <si>
    <t>Modify RS Means Fuel Switching Equipment Cost per (Not Used)</t>
  </si>
  <si>
    <t>Replace DOE NG and Electricity Prices with AGA marginal prices and other provided alternatives (Not Used)</t>
  </si>
  <si>
    <t>Use the recently released 2015 AEO forecast for energy price trends (Not Used)</t>
  </si>
  <si>
    <t xml:space="preserve"> Adjust Condensing NWGF Fan Power (Not Used)</t>
  </si>
  <si>
    <t>Placeholder - Not Used</t>
  </si>
  <si>
    <t xml:space="preserve"> Adjust NWGF Life Time Crystal Ball Weibull distribution from mean of 21.5 years to 18 (Not Used)</t>
  </si>
  <si>
    <t>Adjust Water Heater Life Time Crystal Ball Weibull distribution from mean of 12.3 years to 18 years (Not Used)</t>
  </si>
  <si>
    <t>Adjust condensing furnace fractions according to AHRI and other variations (Not Used)</t>
  </si>
  <si>
    <t>Use average markups from AHRI throughout the distribution channel (Not Used)</t>
  </si>
  <si>
    <t>Use Installation costs fom the ACCA/PHCC survey (Not Used)</t>
  </si>
  <si>
    <t>Alternative furnace sizing methodology</t>
  </si>
  <si>
    <t>Alternative furnace sizing methodology (Renamed to F1 for clarity)</t>
  </si>
  <si>
    <t>Scenario Int-13.55</t>
  </si>
  <si>
    <t>SNOPR Scenario 39</t>
  </si>
  <si>
    <t>SNOPR Scenario 39.55</t>
  </si>
  <si>
    <t>Scenario 39</t>
  </si>
  <si>
    <t>SNOPR Scenario Int-19</t>
  </si>
  <si>
    <t>SNOPR Scenario Int-20</t>
  </si>
  <si>
    <t>SNOPR Scenario Int-20.55</t>
  </si>
  <si>
    <t>MHGF 92%</t>
  </si>
  <si>
    <t>MHGF 80%</t>
  </si>
  <si>
    <t>MHGF 95%</t>
  </si>
  <si>
    <t>MHGF 96%</t>
  </si>
  <si>
    <t>MHGF</t>
  </si>
  <si>
    <t>SNOPR MHGF Scenario 0</t>
  </si>
  <si>
    <t>Note:  This sheet is D14, I6, I13, I17, F1</t>
  </si>
  <si>
    <t>Note:  This sheet is D4, D5, I6, I13, I17, F1</t>
  </si>
  <si>
    <t>Scenario I2, I6, I13</t>
  </si>
  <si>
    <t>Scenario Int-19</t>
  </si>
  <si>
    <t>Scenario Int-20</t>
  </si>
  <si>
    <t>Replace DOE Discount Rates with a truncated normal distribution (mean of 10%, standard deviation of 5%, and minimum of 0.5%)</t>
  </si>
  <si>
    <t>MHGF Increment 6</t>
  </si>
  <si>
    <t>MHGF Increment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</si>
</sst>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0.0%"/>
    <numFmt numFmtId="166" formatCode="_(* #,##0_);_(* \(#,##0\);_(* &quot;-&quot;??_);_(@_)"/>
    <numFmt numFmtId="167" formatCode="&quot;$&quot;#,##0"/>
    <numFmt numFmtId="168" formatCode="&quot;$&quot;#,##0\ \ "/>
    <numFmt numFmtId="169" formatCode="0%\ \ "/>
    <numFmt numFmtId="170" formatCode="&quot;$&quot;#,##0;[Red]\-&quot;$&quot;#,##0"/>
  </numFmts>
  <fonts count="16" x14ac:knownFonts="1">
    <font>
      <sz val="11"/>
      <color theme="1"/>
      <name val="Calibri"/>
      <family val="2"/>
      <scheme val="minor"/>
    </font>
    <font>
      <sz val="11"/>
      <color theme="1"/>
      <name val="Calibri"/>
      <family val="2"/>
      <scheme val="minor"/>
    </font>
    <font>
      <b/>
      <sz val="8"/>
      <color theme="0"/>
      <name val="Arial"/>
      <family val="2"/>
    </font>
    <font>
      <sz val="8"/>
      <color theme="0"/>
      <name val="Arial"/>
      <family val="2"/>
    </font>
    <font>
      <b/>
      <sz val="8"/>
      <name val="Arial"/>
      <family val="2"/>
    </font>
    <font>
      <b/>
      <sz val="8"/>
      <color indexed="9"/>
      <name val="Arial"/>
      <family val="2"/>
    </font>
    <font>
      <sz val="8"/>
      <name val="Arial"/>
      <family val="2"/>
    </font>
    <font>
      <sz val="8"/>
      <color theme="1"/>
      <name val="Arial"/>
      <family val="2"/>
    </font>
    <font>
      <b/>
      <sz val="8"/>
      <color theme="1"/>
      <name val="Arial"/>
      <family val="2"/>
    </font>
    <font>
      <b/>
      <sz val="9"/>
      <color theme="1"/>
      <name val="Arial"/>
      <family val="2"/>
    </font>
    <font>
      <sz val="9"/>
      <color theme="1"/>
      <name val="Arial"/>
      <family val="2"/>
    </font>
    <font>
      <i/>
      <sz val="11"/>
      <color theme="1"/>
      <name val="Calibri"/>
      <family val="2"/>
      <scheme val="minor"/>
    </font>
    <font>
      <sz val="11"/>
      <color theme="1"/>
      <name val="Times New Roman"/>
      <family val="1"/>
    </font>
    <font>
      <sz val="11"/>
      <color theme="1"/>
      <name val="Arial"/>
      <family val="2"/>
    </font>
    <font>
      <b/>
      <sz val="11"/>
      <color theme="1"/>
      <name val="Arial"/>
      <family val="2"/>
    </font>
    <font>
      <sz val="12"/>
      <color theme="1"/>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rgb="FF99FFCC"/>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57">
    <xf numFmtId="0" fontId="0" fillId="0" borderId="0" xfId="0"/>
    <xf numFmtId="0" fontId="2" fillId="2" borderId="1" xfId="0" applyFont="1" applyFill="1" applyBorder="1" applyAlignment="1" applyProtection="1"/>
    <xf numFmtId="0" fontId="3" fillId="2" borderId="2" xfId="0" applyFont="1" applyFill="1" applyBorder="1" applyAlignment="1" applyProtection="1"/>
    <xf numFmtId="0" fontId="4" fillId="3" borderId="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64" fontId="4"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9" fontId="4" fillId="3" borderId="7" xfId="1" applyFont="1" applyFill="1" applyBorder="1" applyAlignment="1" applyProtection="1">
      <alignment horizontal="left" vertical="center"/>
    </xf>
    <xf numFmtId="164" fontId="4" fillId="3" borderId="8" xfId="0" applyNumberFormat="1"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166" fontId="4" fillId="3" borderId="10" xfId="1" applyNumberFormat="1" applyFont="1" applyFill="1" applyBorder="1" applyAlignment="1" applyProtection="1">
      <alignment horizontal="left" vertical="center"/>
    </xf>
    <xf numFmtId="0" fontId="4" fillId="3" borderId="4" xfId="0" applyNumberFormat="1" applyFont="1" applyFill="1" applyBorder="1" applyAlignment="1" applyProtection="1">
      <alignment horizontal="center"/>
    </xf>
    <xf numFmtId="0" fontId="6" fillId="3" borderId="5" xfId="0" applyFont="1" applyFill="1" applyBorder="1" applyAlignment="1" applyProtection="1"/>
    <xf numFmtId="168" fontId="6" fillId="3" borderId="2" xfId="0" applyNumberFormat="1" applyFont="1" applyFill="1" applyBorder="1" applyAlignment="1" applyProtection="1">
      <alignment horizontal="center"/>
    </xf>
    <xf numFmtId="168" fontId="6" fillId="3" borderId="0" xfId="0" applyNumberFormat="1" applyFont="1" applyFill="1" applyBorder="1" applyAlignment="1" applyProtection="1">
      <alignment horizontal="center"/>
    </xf>
    <xf numFmtId="0" fontId="4" fillId="3" borderId="6" xfId="0" applyNumberFormat="1" applyFont="1" applyFill="1" applyBorder="1" applyAlignment="1" applyProtection="1">
      <alignment horizontal="center"/>
    </xf>
    <xf numFmtId="0" fontId="6" fillId="3" borderId="7" xfId="0" applyFont="1" applyFill="1" applyBorder="1" applyAlignment="1" applyProtection="1"/>
    <xf numFmtId="168" fontId="6" fillId="3" borderId="8" xfId="0" applyNumberFormat="1" applyFont="1" applyFill="1" applyBorder="1" applyAlignment="1" applyProtection="1">
      <alignment horizontal="center"/>
    </xf>
    <xf numFmtId="0" fontId="2" fillId="2" borderId="2" xfId="0" applyFont="1" applyFill="1" applyBorder="1" applyAlignment="1" applyProtection="1"/>
    <xf numFmtId="0" fontId="4" fillId="5" borderId="4" xfId="0" applyNumberFormat="1" applyFont="1" applyFill="1" applyBorder="1" applyAlignment="1" applyProtection="1">
      <alignment horizontal="center"/>
    </xf>
    <xf numFmtId="0" fontId="6" fillId="5" borderId="5" xfId="0" applyFont="1" applyFill="1" applyBorder="1" applyAlignment="1" applyProtection="1"/>
    <xf numFmtId="168" fontId="6" fillId="5" borderId="0" xfId="0" applyNumberFormat="1" applyFont="1" applyFill="1" applyBorder="1" applyAlignment="1" applyProtection="1">
      <alignment horizontal="center"/>
    </xf>
    <xf numFmtId="165" fontId="4" fillId="6" borderId="0" xfId="0" applyNumberFormat="1"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165" fontId="4" fillId="6" borderId="8" xfId="0" applyNumberFormat="1" applyFont="1" applyFill="1" applyBorder="1" applyAlignment="1" applyProtection="1">
      <alignment horizontal="center" vertical="center"/>
    </xf>
    <xf numFmtId="169" fontId="6" fillId="6" borderId="2" xfId="0" applyNumberFormat="1" applyFont="1" applyFill="1" applyBorder="1" applyAlignment="1" applyProtection="1"/>
    <xf numFmtId="169" fontId="6" fillId="6" borderId="0" xfId="0" applyNumberFormat="1" applyFont="1" applyFill="1" applyBorder="1" applyAlignment="1" applyProtection="1"/>
    <xf numFmtId="169" fontId="6" fillId="6" borderId="8" xfId="0" applyNumberFormat="1" applyFont="1" applyFill="1" applyBorder="1" applyAlignment="1" applyProtection="1"/>
    <xf numFmtId="0" fontId="6" fillId="3" borderId="0" xfId="0" applyFont="1" applyFill="1" applyBorder="1" applyAlignment="1" applyProtection="1"/>
    <xf numFmtId="0" fontId="6" fillId="5" borderId="0" xfId="0" applyFont="1" applyFill="1" applyBorder="1" applyAlignment="1" applyProtection="1"/>
    <xf numFmtId="0" fontId="6" fillId="3" borderId="8" xfId="0" applyFont="1" applyFill="1" applyBorder="1" applyAlignment="1" applyProtection="1"/>
    <xf numFmtId="168" fontId="6" fillId="5" borderId="8" xfId="0" applyNumberFormat="1" applyFont="1" applyFill="1" applyBorder="1" applyAlignment="1" applyProtection="1">
      <alignment horizontal="center"/>
    </xf>
    <xf numFmtId="0" fontId="0" fillId="0" borderId="0" xfId="0" applyAlignment="1">
      <alignment wrapText="1"/>
    </xf>
    <xf numFmtId="0" fontId="0" fillId="0" borderId="0" xfId="0" applyAlignment="1">
      <alignment horizontal="center"/>
    </xf>
    <xf numFmtId="0" fontId="0" fillId="7" borderId="0" xfId="0" applyFill="1"/>
    <xf numFmtId="0" fontId="8" fillId="0" borderId="12" xfId="0" applyFont="1" applyBorder="1" applyAlignment="1">
      <alignment vertical="center" wrapText="1"/>
    </xf>
    <xf numFmtId="170" fontId="7" fillId="0" borderId="0" xfId="0" applyNumberFormat="1" applyFont="1" applyBorder="1" applyAlignment="1">
      <alignment horizontal="center" vertical="center"/>
    </xf>
    <xf numFmtId="170" fontId="7" fillId="0" borderId="5" xfId="0" applyNumberFormat="1" applyFont="1" applyBorder="1" applyAlignment="1">
      <alignment horizontal="center" vertical="center"/>
    </xf>
    <xf numFmtId="0" fontId="8" fillId="7" borderId="13" xfId="0" applyFont="1" applyFill="1" applyBorder="1" applyAlignment="1">
      <alignment vertical="center"/>
    </xf>
    <xf numFmtId="170" fontId="7" fillId="7" borderId="0" xfId="0" applyNumberFormat="1" applyFont="1" applyFill="1" applyBorder="1" applyAlignment="1">
      <alignment horizontal="center" vertical="center"/>
    </xf>
    <xf numFmtId="170" fontId="7" fillId="7" borderId="5" xfId="0" applyNumberFormat="1" applyFont="1" applyFill="1" applyBorder="1" applyAlignment="1">
      <alignment horizontal="center" vertical="center"/>
    </xf>
    <xf numFmtId="0" fontId="8" fillId="0" borderId="13" xfId="0" applyFont="1" applyBorder="1" applyAlignment="1">
      <alignment vertical="center"/>
    </xf>
    <xf numFmtId="0" fontId="8" fillId="7" borderId="14" xfId="0" applyFont="1" applyFill="1" applyBorder="1" applyAlignment="1">
      <alignment vertical="center"/>
    </xf>
    <xf numFmtId="170" fontId="7" fillId="7" borderId="8" xfId="0" applyNumberFormat="1" applyFont="1" applyFill="1" applyBorder="1" applyAlignment="1">
      <alignment horizontal="center" vertical="center"/>
    </xf>
    <xf numFmtId="170" fontId="7" fillId="7" borderId="7" xfId="0" applyNumberFormat="1" applyFont="1" applyFill="1" applyBorder="1" applyAlignment="1">
      <alignment horizontal="center" vertical="center"/>
    </xf>
    <xf numFmtId="0" fontId="8" fillId="0" borderId="13" xfId="0" applyFont="1" applyFill="1" applyBorder="1" applyAlignment="1">
      <alignment vertical="center"/>
    </xf>
    <xf numFmtId="170" fontId="7" fillId="0" borderId="0" xfId="0" applyNumberFormat="1" applyFont="1" applyFill="1" applyBorder="1" applyAlignment="1">
      <alignment horizontal="center" vertical="center"/>
    </xf>
    <xf numFmtId="170" fontId="7" fillId="0" borderId="5" xfId="0" applyNumberFormat="1" applyFont="1" applyFill="1" applyBorder="1" applyAlignment="1">
      <alignment horizontal="center" vertical="center"/>
    </xf>
    <xf numFmtId="0" fontId="0" fillId="0" borderId="0" xfId="0" applyFill="1"/>
    <xf numFmtId="0" fontId="8" fillId="0" borderId="12" xfId="0" applyFont="1" applyFill="1" applyBorder="1" applyAlignment="1">
      <alignment vertical="center" wrapText="1"/>
    </xf>
    <xf numFmtId="0" fontId="8" fillId="0" borderId="0" xfId="0" applyFont="1" applyFill="1" applyBorder="1" applyAlignment="1">
      <alignment vertical="center"/>
    </xf>
    <xf numFmtId="0" fontId="11" fillId="0" borderId="0" xfId="0" applyFont="1"/>
    <xf numFmtId="0" fontId="12" fillId="0" borderId="0" xfId="0" applyFont="1" applyAlignment="1">
      <alignment vertical="center"/>
    </xf>
    <xf numFmtId="0" fontId="0" fillId="0" borderId="0" xfId="0" applyFont="1" applyAlignment="1">
      <alignment vertical="center"/>
    </xf>
    <xf numFmtId="0" fontId="0" fillId="0" borderId="0" xfId="0" applyFill="1" applyBorder="1"/>
    <xf numFmtId="170" fontId="7" fillId="0" borderId="2" xfId="0" applyNumberFormat="1" applyFont="1" applyBorder="1" applyAlignment="1">
      <alignment horizontal="center" vertical="center"/>
    </xf>
    <xf numFmtId="170" fontId="7" fillId="0" borderId="3" xfId="0" applyNumberFormat="1" applyFont="1" applyBorder="1" applyAlignment="1">
      <alignment horizontal="center" vertical="center"/>
    </xf>
    <xf numFmtId="170" fontId="7" fillId="7" borderId="4" xfId="0" applyNumberFormat="1" applyFont="1" applyFill="1" applyBorder="1" applyAlignment="1">
      <alignment horizontal="center" vertical="center"/>
    </xf>
    <xf numFmtId="165" fontId="4" fillId="6" borderId="20" xfId="0" applyNumberFormat="1" applyFont="1" applyFill="1" applyBorder="1" applyAlignment="1" applyProtection="1">
      <alignment horizontal="center" vertical="center"/>
    </xf>
    <xf numFmtId="165" fontId="4" fillId="6" borderId="32" xfId="0" applyNumberFormat="1" applyFont="1" applyFill="1" applyBorder="1" applyAlignment="1" applyProtection="1">
      <alignment horizontal="center" vertical="center"/>
    </xf>
    <xf numFmtId="167" fontId="7" fillId="0" borderId="30" xfId="0" applyNumberFormat="1" applyFont="1" applyBorder="1" applyAlignment="1">
      <alignment horizontal="center"/>
    </xf>
    <xf numFmtId="9" fontId="7" fillId="6" borderId="0" xfId="1" applyFont="1" applyFill="1" applyBorder="1" applyAlignment="1">
      <alignment horizontal="center"/>
    </xf>
    <xf numFmtId="9" fontId="7" fillId="6" borderId="20" xfId="1" applyFont="1" applyFill="1" applyBorder="1" applyAlignment="1">
      <alignment horizontal="center"/>
    </xf>
    <xf numFmtId="167" fontId="7" fillId="0" borderId="33" xfId="0" applyNumberFormat="1" applyFont="1" applyBorder="1" applyAlignment="1">
      <alignment horizontal="center"/>
    </xf>
    <xf numFmtId="9" fontId="7" fillId="6" borderId="34" xfId="1" applyFont="1" applyFill="1" applyBorder="1" applyAlignment="1">
      <alignment horizontal="center"/>
    </xf>
    <xf numFmtId="9" fontId="7" fillId="6" borderId="23" xfId="1" applyFont="1" applyFill="1" applyBorder="1" applyAlignment="1">
      <alignment horizontal="center"/>
    </xf>
    <xf numFmtId="0" fontId="4" fillId="5" borderId="30" xfId="0" applyNumberFormat="1" applyFont="1" applyFill="1" applyBorder="1" applyAlignment="1" applyProtection="1">
      <alignment horizontal="center"/>
    </xf>
    <xf numFmtId="0" fontId="4" fillId="5" borderId="20" xfId="0" applyFont="1" applyFill="1" applyBorder="1" applyAlignment="1" applyProtection="1"/>
    <xf numFmtId="0" fontId="4" fillId="3" borderId="30" xfId="0" applyNumberFormat="1" applyFont="1" applyFill="1" applyBorder="1" applyAlignment="1" applyProtection="1">
      <alignment horizontal="center"/>
    </xf>
    <xf numFmtId="0" fontId="4" fillId="3" borderId="20" xfId="0" applyFont="1" applyFill="1" applyBorder="1" applyAlignment="1" applyProtection="1"/>
    <xf numFmtId="0" fontId="4" fillId="3" borderId="33" xfId="0" applyNumberFormat="1" applyFont="1" applyFill="1" applyBorder="1" applyAlignment="1" applyProtection="1">
      <alignment horizontal="center"/>
    </xf>
    <xf numFmtId="0" fontId="4" fillId="3" borderId="23" xfId="0" applyFont="1" applyFill="1" applyBorder="1" applyAlignment="1" applyProtection="1"/>
    <xf numFmtId="165"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7" fillId="0" borderId="0" xfId="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xf numFmtId="0" fontId="8" fillId="0" borderId="28" xfId="0" applyFont="1" applyBorder="1"/>
    <xf numFmtId="0" fontId="8" fillId="0" borderId="18" xfId="0" applyFont="1" applyBorder="1"/>
    <xf numFmtId="170" fontId="7" fillId="0" borderId="30" xfId="0" applyNumberFormat="1" applyFont="1" applyBorder="1" applyAlignment="1">
      <alignment horizontal="center"/>
    </xf>
    <xf numFmtId="170" fontId="7" fillId="0" borderId="33" xfId="0" applyNumberFormat="1" applyFont="1" applyBorder="1" applyAlignment="1">
      <alignment horizontal="center"/>
    </xf>
    <xf numFmtId="0" fontId="7" fillId="0" borderId="0" xfId="0" applyFont="1" applyFill="1"/>
    <xf numFmtId="0" fontId="7" fillId="0" borderId="0" xfId="0" applyFont="1" applyFill="1" applyBorder="1"/>
    <xf numFmtId="170" fontId="7" fillId="0" borderId="0" xfId="0" applyNumberFormat="1" applyFont="1" applyFill="1" applyBorder="1"/>
    <xf numFmtId="0" fontId="8" fillId="0" borderId="0" xfId="0" applyFont="1" applyFill="1" applyBorder="1" applyAlignment="1">
      <alignment wrapText="1"/>
    </xf>
    <xf numFmtId="0" fontId="7" fillId="0" borderId="25" xfId="0" applyFont="1" applyFill="1" applyBorder="1"/>
    <xf numFmtId="0" fontId="7" fillId="0" borderId="26" xfId="0" applyFont="1" applyFill="1" applyBorder="1"/>
    <xf numFmtId="0" fontId="8" fillId="0" borderId="24" xfId="0" applyFont="1" applyFill="1" applyBorder="1" applyAlignment="1">
      <alignment wrapText="1"/>
    </xf>
    <xf numFmtId="0" fontId="8" fillId="0" borderId="17" xfId="0" applyFont="1" applyFill="1" applyBorder="1" applyAlignment="1">
      <alignment horizontal="center" wrapText="1"/>
    </xf>
    <xf numFmtId="170" fontId="7" fillId="0" borderId="20" xfId="0" applyNumberFormat="1" applyFont="1" applyFill="1" applyBorder="1" applyAlignment="1">
      <alignment horizontal="center"/>
    </xf>
    <xf numFmtId="170" fontId="7" fillId="0" borderId="23" xfId="0" applyNumberFormat="1" applyFont="1" applyFill="1" applyBorder="1" applyAlignment="1">
      <alignment horizontal="center"/>
    </xf>
    <xf numFmtId="0" fontId="8" fillId="0" borderId="15" xfId="0" applyFont="1" applyFill="1" applyBorder="1" applyAlignment="1">
      <alignment horizontal="center" wrapText="1"/>
    </xf>
    <xf numFmtId="170" fontId="7" fillId="0" borderId="19" xfId="0" applyNumberFormat="1" applyFont="1" applyFill="1" applyBorder="1" applyAlignment="1">
      <alignment horizontal="center"/>
    </xf>
    <xf numFmtId="170" fontId="7" fillId="0" borderId="21" xfId="0" applyNumberFormat="1" applyFont="1" applyFill="1" applyBorder="1" applyAlignment="1">
      <alignment horizontal="center"/>
    </xf>
    <xf numFmtId="0" fontId="8" fillId="0" borderId="35" xfId="0" applyFont="1" applyFill="1" applyBorder="1" applyAlignment="1">
      <alignment horizontal="center" wrapText="1"/>
    </xf>
    <xf numFmtId="170" fontId="7" fillId="0" borderId="5" xfId="0" applyNumberFormat="1" applyFont="1" applyFill="1" applyBorder="1" applyAlignment="1">
      <alignment horizontal="center"/>
    </xf>
    <xf numFmtId="170" fontId="7" fillId="0" borderId="27" xfId="0" applyNumberFormat="1" applyFont="1" applyFill="1" applyBorder="1" applyAlignment="1">
      <alignment horizontal="center"/>
    </xf>
    <xf numFmtId="0" fontId="8" fillId="0" borderId="16" xfId="0" applyFont="1" applyFill="1" applyBorder="1" applyAlignment="1">
      <alignment horizontal="center" wrapText="1"/>
    </xf>
    <xf numFmtId="170" fontId="7" fillId="0" borderId="13" xfId="0" applyNumberFormat="1" applyFont="1" applyFill="1" applyBorder="1" applyAlignment="1">
      <alignment horizontal="center"/>
    </xf>
    <xf numFmtId="170" fontId="7" fillId="0" borderId="22" xfId="0" applyNumberFormat="1" applyFont="1" applyFill="1" applyBorder="1" applyAlignment="1">
      <alignment horizontal="center"/>
    </xf>
    <xf numFmtId="0" fontId="3" fillId="9" borderId="25"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wrapText="1"/>
    </xf>
    <xf numFmtId="0" fontId="3" fillId="2" borderId="3" xfId="0" applyFont="1" applyFill="1" applyBorder="1" applyAlignment="1" applyProtection="1"/>
    <xf numFmtId="165" fontId="4" fillId="6" borderId="5" xfId="0" applyNumberFormat="1" applyFont="1" applyFill="1" applyBorder="1" applyAlignment="1" applyProtection="1">
      <alignment horizontal="center" vertical="center"/>
    </xf>
    <xf numFmtId="165" fontId="4" fillId="6" borderId="7" xfId="0" applyNumberFormat="1" applyFont="1" applyFill="1" applyBorder="1" applyAlignment="1" applyProtection="1">
      <alignment horizontal="center" vertical="center"/>
    </xf>
    <xf numFmtId="169" fontId="6" fillId="6" borderId="3" xfId="0" applyNumberFormat="1" applyFont="1" applyFill="1" applyBorder="1" applyAlignment="1" applyProtection="1"/>
    <xf numFmtId="169" fontId="6" fillId="6" borderId="5" xfId="0" applyNumberFormat="1" applyFont="1" applyFill="1" applyBorder="1" applyAlignment="1" applyProtection="1"/>
    <xf numFmtId="169" fontId="6" fillId="6" borderId="7" xfId="0" applyNumberFormat="1" applyFont="1" applyFill="1" applyBorder="1" applyAlignment="1" applyProtection="1"/>
    <xf numFmtId="9" fontId="4" fillId="3" borderId="8" xfId="1" applyFont="1" applyFill="1" applyBorder="1" applyAlignment="1" applyProtection="1">
      <alignment horizontal="left" vertical="center"/>
    </xf>
    <xf numFmtId="166" fontId="4" fillId="3" borderId="11" xfId="1" applyNumberFormat="1" applyFont="1" applyFill="1" applyBorder="1" applyAlignment="1" applyProtection="1">
      <alignment horizontal="left" vertical="center"/>
    </xf>
    <xf numFmtId="165" fontId="4" fillId="6" borderId="2" xfId="0" applyNumberFormat="1" applyFont="1" applyFill="1" applyBorder="1" applyAlignment="1" applyProtection="1">
      <alignment horizontal="center" vertical="center"/>
    </xf>
    <xf numFmtId="165" fontId="4" fillId="6" borderId="3" xfId="0" applyNumberFormat="1" applyFont="1" applyFill="1" applyBorder="1" applyAlignment="1" applyProtection="1">
      <alignment horizontal="center" vertical="center"/>
    </xf>
    <xf numFmtId="164" fontId="4" fillId="3" borderId="4"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168" fontId="6" fillId="3" borderId="1" xfId="0" applyNumberFormat="1" applyFont="1" applyFill="1" applyBorder="1" applyAlignment="1" applyProtection="1">
      <alignment horizontal="center"/>
    </xf>
    <xf numFmtId="168" fontId="6" fillId="5" borderId="4" xfId="0" applyNumberFormat="1" applyFont="1" applyFill="1" applyBorder="1" applyAlignment="1" applyProtection="1">
      <alignment horizontal="center"/>
    </xf>
    <xf numFmtId="168" fontId="6" fillId="3" borderId="4" xfId="0" applyNumberFormat="1" applyFont="1" applyFill="1" applyBorder="1" applyAlignment="1" applyProtection="1">
      <alignment horizontal="center"/>
    </xf>
    <xf numFmtId="168" fontId="6" fillId="3" borderId="6" xfId="0" applyNumberFormat="1" applyFont="1" applyFill="1" applyBorder="1" applyAlignment="1" applyProtection="1">
      <alignment horizontal="center"/>
    </xf>
    <xf numFmtId="164" fontId="4" fillId="3" borderId="1" xfId="0" applyNumberFormat="1" applyFont="1" applyFill="1" applyBorder="1" applyAlignment="1" applyProtection="1">
      <alignment horizontal="center" vertical="center"/>
    </xf>
    <xf numFmtId="0" fontId="8" fillId="0" borderId="14" xfId="0" applyFont="1" applyBorder="1" applyAlignment="1">
      <alignment vertical="center"/>
    </xf>
    <xf numFmtId="170" fontId="7" fillId="0" borderId="8" xfId="0" applyNumberFormat="1" applyFont="1" applyBorder="1" applyAlignment="1">
      <alignment horizontal="center" vertical="center"/>
    </xf>
    <xf numFmtId="170" fontId="7" fillId="0" borderId="7" xfId="0" applyNumberFormat="1" applyFont="1" applyBorder="1" applyAlignment="1">
      <alignment horizontal="center" vertical="center"/>
    </xf>
    <xf numFmtId="0" fontId="15" fillId="0" borderId="0" xfId="0" applyFont="1" applyAlignment="1">
      <alignment horizontal="center"/>
    </xf>
    <xf numFmtId="0" fontId="13" fillId="7" borderId="25" xfId="0" applyFont="1" applyFill="1" applyBorder="1"/>
    <xf numFmtId="0" fontId="0" fillId="7" borderId="25" xfId="0" applyFill="1" applyBorder="1" applyAlignment="1">
      <alignment horizontal="center"/>
    </xf>
    <xf numFmtId="0" fontId="0" fillId="7" borderId="0" xfId="0" applyFill="1" applyBorder="1" applyAlignment="1">
      <alignment horizontal="center"/>
    </xf>
    <xf numFmtId="0" fontId="0" fillId="7" borderId="20" xfId="0" applyFill="1" applyBorder="1" applyAlignment="1">
      <alignment horizontal="center"/>
    </xf>
    <xf numFmtId="0" fontId="0" fillId="7" borderId="30" xfId="0" applyFill="1" applyBorder="1" applyAlignment="1">
      <alignment horizontal="center"/>
    </xf>
    <xf numFmtId="0" fontId="13" fillId="0" borderId="25" xfId="0" applyFont="1" applyFill="1" applyBorder="1"/>
    <xf numFmtId="0" fontId="0" fillId="0" borderId="25" xfId="0" applyFill="1" applyBorder="1" applyAlignment="1">
      <alignment horizontal="center"/>
    </xf>
    <xf numFmtId="0" fontId="0" fillId="0" borderId="30" xfId="0" applyFill="1" applyBorder="1" applyAlignment="1">
      <alignment horizontal="center"/>
    </xf>
    <xf numFmtId="0" fontId="0" fillId="0" borderId="0" xfId="0" applyFill="1" applyBorder="1" applyAlignment="1">
      <alignment horizontal="center"/>
    </xf>
    <xf numFmtId="0" fontId="0" fillId="0" borderId="20" xfId="0" applyFill="1" applyBorder="1" applyAlignment="1">
      <alignment horizontal="center"/>
    </xf>
    <xf numFmtId="0" fontId="0" fillId="0" borderId="25" xfId="0" applyFill="1" applyBorder="1"/>
    <xf numFmtId="0" fontId="0" fillId="7" borderId="25" xfId="0" applyFill="1" applyBorder="1"/>
    <xf numFmtId="0" fontId="4" fillId="3" borderId="5" xfId="0" applyFont="1" applyFill="1" applyBorder="1" applyAlignment="1" applyProtection="1">
      <alignment horizontal="center" vertical="center"/>
    </xf>
    <xf numFmtId="0" fontId="8" fillId="0" borderId="0" xfId="0" applyFont="1" applyFill="1" applyBorder="1" applyAlignment="1">
      <alignment horizontal="center" wrapText="1"/>
    </xf>
    <xf numFmtId="0" fontId="7" fillId="0" borderId="0" xfId="0" applyFont="1" applyFill="1" applyAlignment="1">
      <alignment horizontal="center"/>
    </xf>
    <xf numFmtId="0" fontId="8" fillId="0" borderId="11" xfId="0" applyFont="1" applyFill="1" applyBorder="1" applyAlignment="1">
      <alignment horizontal="center" wrapText="1"/>
    </xf>
    <xf numFmtId="0" fontId="8" fillId="0" borderId="10" xfId="0" applyFont="1" applyFill="1" applyBorder="1" applyAlignment="1">
      <alignment horizontal="center" wrapText="1"/>
    </xf>
    <xf numFmtId="170" fontId="7" fillId="0" borderId="0" xfId="0" applyNumberFormat="1" applyFont="1" applyFill="1"/>
    <xf numFmtId="0" fontId="7" fillId="0" borderId="0" xfId="0" applyFont="1" applyFill="1" applyAlignment="1">
      <alignment wrapText="1"/>
    </xf>
    <xf numFmtId="170" fontId="7" fillId="0" borderId="8" xfId="0" applyNumberFormat="1" applyFont="1" applyFill="1" applyBorder="1" applyAlignment="1">
      <alignment horizontal="center" vertical="center"/>
    </xf>
    <xf numFmtId="170" fontId="7" fillId="0" borderId="7" xfId="0" applyNumberFormat="1" applyFont="1" applyFill="1" applyBorder="1" applyAlignment="1">
      <alignment horizontal="center" vertical="center"/>
    </xf>
    <xf numFmtId="0" fontId="7" fillId="0" borderId="12" xfId="0" applyFont="1" applyFill="1" applyBorder="1" applyAlignment="1">
      <alignment wrapText="1"/>
    </xf>
    <xf numFmtId="0" fontId="8" fillId="0" borderId="13" xfId="0" applyFont="1" applyFill="1" applyBorder="1" applyAlignment="1">
      <alignment vertical="center" wrapText="1"/>
    </xf>
    <xf numFmtId="170" fontId="7" fillId="0" borderId="1" xfId="0" applyNumberFormat="1" applyFont="1" applyFill="1" applyBorder="1" applyAlignment="1">
      <alignment horizontal="center" vertical="center"/>
    </xf>
    <xf numFmtId="170" fontId="7" fillId="0" borderId="2" xfId="0" applyNumberFormat="1" applyFont="1" applyFill="1" applyBorder="1" applyAlignment="1">
      <alignment horizontal="center" vertical="center"/>
    </xf>
    <xf numFmtId="170" fontId="7" fillId="0" borderId="3" xfId="0" applyNumberFormat="1" applyFont="1" applyFill="1" applyBorder="1" applyAlignment="1">
      <alignment horizontal="center" vertical="center"/>
    </xf>
    <xf numFmtId="170" fontId="7" fillId="0" borderId="4" xfId="0" applyNumberFormat="1" applyFont="1" applyFill="1" applyBorder="1" applyAlignment="1">
      <alignment horizontal="center" vertic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7" borderId="13" xfId="0" applyFont="1" applyFill="1" applyBorder="1" applyAlignment="1">
      <alignment vertical="center" wrapText="1"/>
    </xf>
    <xf numFmtId="170" fontId="7" fillId="7" borderId="6" xfId="0" applyNumberFormat="1" applyFont="1" applyFill="1" applyBorder="1" applyAlignment="1">
      <alignment horizontal="center" vertical="center"/>
    </xf>
    <xf numFmtId="0" fontId="7" fillId="0" borderId="12" xfId="0" applyFont="1" applyBorder="1" applyAlignment="1">
      <alignment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13" xfId="0" applyFont="1" applyBorder="1" applyAlignment="1">
      <alignment vertical="center" wrapText="1"/>
    </xf>
    <xf numFmtId="0" fontId="0" fillId="0" borderId="0" xfId="0" applyFill="1" applyAlignment="1">
      <alignment horizontal="center"/>
    </xf>
    <xf numFmtId="0" fontId="0" fillId="0" borderId="0" xfId="0" applyFill="1" applyAlignment="1">
      <alignment wrapText="1"/>
    </xf>
    <xf numFmtId="0" fontId="8" fillId="0" borderId="14" xfId="0" applyFont="1" applyFill="1" applyBorder="1" applyAlignment="1">
      <alignment vertical="center" wrapText="1"/>
    </xf>
    <xf numFmtId="0" fontId="9" fillId="0" borderId="36" xfId="0" applyFont="1" applyBorder="1"/>
    <xf numFmtId="0" fontId="9" fillId="0" borderId="37" xfId="0" applyFont="1" applyBorder="1"/>
    <xf numFmtId="0" fontId="9" fillId="0" borderId="18" xfId="0" applyFont="1" applyBorder="1" applyAlignment="1">
      <alignment wrapText="1"/>
    </xf>
    <xf numFmtId="0" fontId="9" fillId="0" borderId="28" xfId="0" applyFont="1" applyBorder="1"/>
    <xf numFmtId="0" fontId="10" fillId="0" borderId="29" xfId="0" applyFont="1" applyBorder="1" applyAlignment="1">
      <alignment vertical="center"/>
    </xf>
    <xf numFmtId="0" fontId="10" fillId="0" borderId="18" xfId="0" applyFont="1" applyBorder="1" applyAlignment="1">
      <alignment wrapText="1"/>
    </xf>
    <xf numFmtId="0" fontId="9" fillId="0" borderId="30" xfId="0" applyFont="1" applyBorder="1" applyAlignment="1">
      <alignment vertical="center"/>
    </xf>
    <xf numFmtId="0" fontId="10" fillId="0" borderId="0" xfId="0" applyFont="1" applyBorder="1" applyAlignment="1">
      <alignment vertical="center" wrapText="1"/>
    </xf>
    <xf numFmtId="0" fontId="10" fillId="0" borderId="20" xfId="0" applyFont="1" applyBorder="1" applyAlignment="1">
      <alignment vertical="center" wrapText="1"/>
    </xf>
    <xf numFmtId="0" fontId="9" fillId="0" borderId="30" xfId="0" applyFont="1" applyFill="1" applyBorder="1" applyAlignment="1">
      <alignment vertical="center"/>
    </xf>
    <xf numFmtId="0" fontId="10" fillId="0" borderId="20" xfId="0" applyFont="1" applyFill="1" applyBorder="1" applyAlignment="1">
      <alignment vertical="center" wrapText="1"/>
    </xf>
    <xf numFmtId="0" fontId="0" fillId="0" borderId="20" xfId="0" applyBorder="1" applyAlignment="1">
      <alignment wrapText="1"/>
    </xf>
    <xf numFmtId="0" fontId="9" fillId="0" borderId="33" xfId="0" applyFont="1" applyFill="1" applyBorder="1" applyAlignment="1">
      <alignment vertical="center"/>
    </xf>
    <xf numFmtId="0" fontId="10" fillId="0" borderId="34" xfId="0" applyFont="1" applyFill="1" applyBorder="1" applyAlignment="1">
      <alignment vertical="center" wrapText="1"/>
    </xf>
    <xf numFmtId="0" fontId="0" fillId="0" borderId="23" xfId="0" applyBorder="1" applyAlignment="1">
      <alignment wrapText="1"/>
    </xf>
    <xf numFmtId="0" fontId="9" fillId="0" borderId="28" xfId="0" applyFont="1" applyBorder="1" applyAlignment="1">
      <alignment vertical="center"/>
    </xf>
    <xf numFmtId="0" fontId="9" fillId="0" borderId="29" xfId="0" applyFont="1" applyBorder="1" applyAlignment="1">
      <alignment vertical="center"/>
    </xf>
    <xf numFmtId="0" fontId="9" fillId="0" borderId="18" xfId="0" applyFont="1" applyBorder="1" applyAlignment="1">
      <alignment vertical="center"/>
    </xf>
    <xf numFmtId="0" fontId="10" fillId="0" borderId="30" xfId="0" applyFont="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10" fillId="0" borderId="20"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23" xfId="0" applyFont="1" applyBorder="1" applyAlignment="1">
      <alignment vertical="center" wrapText="1"/>
    </xf>
    <xf numFmtId="0" fontId="13" fillId="0" borderId="26" xfId="0" applyFont="1" applyFill="1" applyBorder="1"/>
    <xf numFmtId="0" fontId="6" fillId="3" borderId="3" xfId="0" applyFont="1" applyFill="1" applyBorder="1" applyAlignment="1" applyProtection="1"/>
    <xf numFmtId="0" fontId="4" fillId="3" borderId="1" xfId="0" applyNumberFormat="1" applyFont="1" applyFill="1" applyBorder="1" applyAlignment="1" applyProtection="1">
      <alignment horizontal="center"/>
    </xf>
    <xf numFmtId="0" fontId="6" fillId="3" borderId="2" xfId="0" applyFont="1" applyFill="1" applyBorder="1" applyAlignment="1" applyProtection="1"/>
    <xf numFmtId="0" fontId="4" fillId="0" borderId="6" xfId="0" applyNumberFormat="1" applyFont="1" applyFill="1" applyBorder="1" applyAlignment="1" applyProtection="1">
      <alignment horizontal="center"/>
    </xf>
    <xf numFmtId="0" fontId="6" fillId="0" borderId="8" xfId="0" applyFont="1" applyFill="1" applyBorder="1" applyAlignment="1" applyProtection="1"/>
    <xf numFmtId="168" fontId="6" fillId="0" borderId="6" xfId="0" applyNumberFormat="1" applyFont="1" applyFill="1" applyBorder="1" applyAlignment="1" applyProtection="1">
      <alignment horizontal="center"/>
    </xf>
    <xf numFmtId="169" fontId="6" fillId="0" borderId="8" xfId="0" applyNumberFormat="1" applyFont="1" applyFill="1" applyBorder="1" applyAlignment="1" applyProtection="1"/>
    <xf numFmtId="169" fontId="6" fillId="0" borderId="7" xfId="0" applyNumberFormat="1" applyFont="1" applyFill="1" applyBorder="1" applyAlignment="1" applyProtection="1"/>
    <xf numFmtId="0" fontId="6" fillId="0" borderId="7" xfId="0" applyFont="1" applyFill="1" applyBorder="1" applyAlignment="1" applyProtection="1"/>
    <xf numFmtId="168" fontId="6" fillId="0" borderId="8" xfId="0" applyNumberFormat="1" applyFont="1" applyFill="1" applyBorder="1" applyAlignment="1" applyProtection="1">
      <alignment horizontal="center"/>
    </xf>
    <xf numFmtId="0" fontId="0" fillId="0" borderId="9" xfId="0" applyFill="1" applyBorder="1"/>
    <xf numFmtId="0" fontId="4" fillId="0" borderId="9" xfId="0" applyNumberFormat="1" applyFont="1" applyFill="1" applyBorder="1" applyAlignment="1" applyProtection="1">
      <alignment horizontal="center"/>
    </xf>
    <xf numFmtId="0" fontId="6" fillId="0" borderId="11" xfId="0" applyFont="1" applyFill="1" applyBorder="1" applyAlignment="1" applyProtection="1"/>
    <xf numFmtId="168" fontId="6" fillId="0" borderId="9" xfId="0" applyNumberFormat="1" applyFont="1" applyFill="1" applyBorder="1" applyAlignment="1" applyProtection="1">
      <alignment horizontal="center"/>
    </xf>
    <xf numFmtId="169" fontId="6" fillId="0" borderId="11" xfId="0" applyNumberFormat="1" applyFont="1" applyFill="1" applyBorder="1" applyAlignment="1" applyProtection="1"/>
    <xf numFmtId="169" fontId="6" fillId="0" borderId="10" xfId="0" applyNumberFormat="1" applyFont="1" applyFill="1" applyBorder="1" applyAlignment="1" applyProtection="1"/>
    <xf numFmtId="0" fontId="0" fillId="0" borderId="11" xfId="0" applyFill="1" applyBorder="1"/>
    <xf numFmtId="0" fontId="6" fillId="0" borderId="10" xfId="0" applyFont="1" applyFill="1" applyBorder="1" applyAlignment="1" applyProtection="1"/>
    <xf numFmtId="168" fontId="6" fillId="0" borderId="11" xfId="0" applyNumberFormat="1" applyFont="1" applyFill="1" applyBorder="1" applyAlignment="1" applyProtection="1">
      <alignment horizontal="center"/>
    </xf>
    <xf numFmtId="0" fontId="4" fillId="3" borderId="12" xfId="0" applyFont="1" applyFill="1" applyBorder="1" applyAlignment="1" applyProtection="1">
      <alignment horizontal="center"/>
    </xf>
    <xf numFmtId="0" fontId="4" fillId="5" borderId="13" xfId="0" applyFont="1" applyFill="1" applyBorder="1" applyAlignment="1" applyProtection="1">
      <alignment horizontal="center"/>
    </xf>
    <xf numFmtId="0" fontId="4" fillId="3" borderId="13" xfId="0" applyFont="1" applyFill="1" applyBorder="1" applyAlignment="1" applyProtection="1">
      <alignment horizontal="center"/>
    </xf>
    <xf numFmtId="0" fontId="13" fillId="0" borderId="38" xfId="0" applyFont="1" applyBorder="1" applyAlignment="1">
      <alignment horizontal="left" vertical="center"/>
    </xf>
    <xf numFmtId="0" fontId="14" fillId="0" borderId="3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8" xfId="0" applyFont="1" applyBorder="1" applyAlignment="1">
      <alignment horizontal="center" vertical="center"/>
    </xf>
    <xf numFmtId="0" fontId="14" fillId="0" borderId="18" xfId="0" applyFont="1" applyBorder="1" applyAlignment="1">
      <alignment horizontal="center" vertical="center"/>
    </xf>
    <xf numFmtId="0" fontId="13" fillId="7" borderId="38" xfId="0" applyFont="1" applyFill="1" applyBorder="1"/>
    <xf numFmtId="0" fontId="0" fillId="7" borderId="38" xfId="0" applyFill="1" applyBorder="1" applyAlignment="1">
      <alignment horizontal="center"/>
    </xf>
    <xf numFmtId="0" fontId="0" fillId="7" borderId="29" xfId="0" applyFill="1" applyBorder="1" applyAlignment="1">
      <alignment horizontal="center"/>
    </xf>
    <xf numFmtId="0" fontId="0" fillId="7" borderId="18" xfId="0" applyFill="1" applyBorder="1" applyAlignment="1">
      <alignment horizontal="center"/>
    </xf>
    <xf numFmtId="0" fontId="0" fillId="7" borderId="28" xfId="0" applyFill="1" applyBorder="1" applyAlignment="1">
      <alignment horizontal="center"/>
    </xf>
    <xf numFmtId="0" fontId="0" fillId="7" borderId="0" xfId="0" applyFill="1" applyBorder="1" applyAlignment="1">
      <alignment horizontal="center" vertical="center"/>
    </xf>
    <xf numFmtId="0" fontId="0" fillId="7" borderId="20" xfId="0" applyFill="1" applyBorder="1" applyAlignment="1">
      <alignment horizontal="center" vertical="center"/>
    </xf>
    <xf numFmtId="0" fontId="0" fillId="7" borderId="30" xfId="0" applyFill="1" applyBorder="1" applyAlignment="1">
      <alignment horizontal="center" vertical="center"/>
    </xf>
    <xf numFmtId="0" fontId="0" fillId="0" borderId="26" xfId="0" applyBorder="1"/>
    <xf numFmtId="0" fontId="0" fillId="0" borderId="34" xfId="0" applyFill="1"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33" xfId="0" applyFill="1" applyBorder="1" applyAlignment="1">
      <alignment horizontal="center" vertical="center"/>
    </xf>
    <xf numFmtId="0" fontId="3" fillId="9" borderId="30" xfId="0" applyFont="1" applyFill="1" applyBorder="1" applyAlignment="1">
      <alignment horizontal="center"/>
    </xf>
    <xf numFmtId="0" fontId="3" fillId="9" borderId="0" xfId="0" applyFont="1" applyFill="1" applyBorder="1" applyAlignment="1">
      <alignment horizontal="center"/>
    </xf>
    <xf numFmtId="0" fontId="3" fillId="9" borderId="20" xfId="0" applyFont="1" applyFill="1" applyBorder="1" applyAlignment="1">
      <alignment horizontal="center"/>
    </xf>
    <xf numFmtId="0" fontId="3" fillId="9" borderId="28" xfId="0" applyFont="1" applyFill="1" applyBorder="1" applyAlignment="1">
      <alignment horizontal="center"/>
    </xf>
    <xf numFmtId="0" fontId="3" fillId="9" borderId="29" xfId="0" applyFont="1" applyFill="1" applyBorder="1" applyAlignment="1">
      <alignment horizontal="center"/>
    </xf>
    <xf numFmtId="0" fontId="3" fillId="9" borderId="18" xfId="0" applyFont="1" applyFill="1" applyBorder="1" applyAlignment="1">
      <alignment horizontal="center"/>
    </xf>
    <xf numFmtId="0" fontId="7" fillId="0" borderId="0" xfId="0" applyFont="1" applyFill="1" applyBorder="1" applyAlignment="1">
      <alignment horizontal="center"/>
    </xf>
    <xf numFmtId="0" fontId="8" fillId="0" borderId="28" xfId="0" applyFont="1" applyBorder="1" applyAlignment="1">
      <alignment horizontal="center" vertical="center" wrapText="1"/>
    </xf>
    <xf numFmtId="0" fontId="8" fillId="0" borderId="18" xfId="0" applyFont="1" applyBorder="1" applyAlignment="1">
      <alignment horizontal="center" vertical="center" wrapText="1"/>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18"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wrapText="1"/>
    </xf>
    <xf numFmtId="0" fontId="8" fillId="0" borderId="0" xfId="0" applyFont="1" applyFill="1" applyBorder="1" applyAlignment="1">
      <alignment horizontal="center"/>
    </xf>
    <xf numFmtId="170" fontId="8" fillId="0" borderId="30" xfId="0" applyNumberFormat="1" applyFont="1" applyBorder="1" applyAlignment="1">
      <alignment horizontal="center" wrapText="1"/>
    </xf>
    <xf numFmtId="170" fontId="8" fillId="0" borderId="31" xfId="0" applyNumberFormat="1" applyFont="1" applyBorder="1" applyAlignment="1">
      <alignment horizontal="center"/>
    </xf>
    <xf numFmtId="0" fontId="8" fillId="0" borderId="30" xfId="0" applyFont="1" applyBorder="1" applyAlignment="1">
      <alignment horizontal="center" wrapText="1"/>
    </xf>
    <xf numFmtId="0" fontId="8" fillId="0" borderId="31" xfId="0" applyFont="1" applyBorder="1" applyAlignment="1">
      <alignment horizontal="center"/>
    </xf>
    <xf numFmtId="0" fontId="8" fillId="0" borderId="32" xfId="0" applyFont="1" applyBorder="1" applyAlignment="1">
      <alignment horizontal="center"/>
    </xf>
    <xf numFmtId="0" fontId="5" fillId="4" borderId="0" xfId="0" applyFont="1" applyFill="1" applyBorder="1" applyAlignment="1" applyProtection="1">
      <alignment horizontal="center"/>
    </xf>
    <xf numFmtId="0" fontId="5" fillId="4" borderId="5" xfId="0" applyFont="1" applyFill="1" applyBorder="1" applyAlignment="1" applyProtection="1">
      <alignment horizontal="center"/>
    </xf>
    <xf numFmtId="0" fontId="5" fillId="4" borderId="1"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3" xfId="0" applyFont="1"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colors>
    <mruColors>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9"/>
  <sheetViews>
    <sheetView workbookViewId="0">
      <selection sqref="A1:C16"/>
    </sheetView>
  </sheetViews>
  <sheetFormatPr defaultRowHeight="15" x14ac:dyDescent="0.25"/>
  <cols>
    <col min="1" max="1" width="11.140625" customWidth="1"/>
    <col min="2" max="2" width="36.7109375" customWidth="1"/>
    <col min="3" max="3" width="94.28515625" style="35" customWidth="1"/>
  </cols>
  <sheetData>
    <row r="1" spans="1:3" ht="15.75" thickBot="1" x14ac:dyDescent="0.3">
      <c r="A1" s="165" t="s">
        <v>28</v>
      </c>
      <c r="B1" s="166" t="s">
        <v>29</v>
      </c>
      <c r="C1" s="167" t="s">
        <v>30</v>
      </c>
    </row>
    <row r="2" spans="1:3" ht="24.75" x14ac:dyDescent="0.25">
      <c r="A2" s="168" t="s">
        <v>31</v>
      </c>
      <c r="B2" s="169" t="s">
        <v>32</v>
      </c>
      <c r="C2" s="170" t="s">
        <v>176</v>
      </c>
    </row>
    <row r="3" spans="1:3" ht="132" x14ac:dyDescent="0.25">
      <c r="A3" s="171" t="s">
        <v>33</v>
      </c>
      <c r="B3" s="172" t="s">
        <v>177</v>
      </c>
      <c r="C3" s="173" t="s">
        <v>178</v>
      </c>
    </row>
    <row r="4" spans="1:3" ht="36" x14ac:dyDescent="0.25">
      <c r="A4" s="171" t="s">
        <v>34</v>
      </c>
      <c r="B4" s="172" t="s">
        <v>179</v>
      </c>
      <c r="C4" s="173" t="s">
        <v>180</v>
      </c>
    </row>
    <row r="5" spans="1:3" ht="36" x14ac:dyDescent="0.25">
      <c r="A5" s="171" t="s">
        <v>35</v>
      </c>
      <c r="B5" s="172" t="s">
        <v>181</v>
      </c>
      <c r="C5" s="173" t="s">
        <v>182</v>
      </c>
    </row>
    <row r="6" spans="1:3" ht="192" x14ac:dyDescent="0.25">
      <c r="A6" s="171" t="s">
        <v>36</v>
      </c>
      <c r="B6" s="172" t="s">
        <v>183</v>
      </c>
      <c r="C6" s="173" t="s">
        <v>184</v>
      </c>
    </row>
    <row r="7" spans="1:3" ht="60" x14ac:dyDescent="0.25">
      <c r="A7" s="171" t="s">
        <v>37</v>
      </c>
      <c r="B7" s="172" t="s">
        <v>38</v>
      </c>
      <c r="C7" s="173" t="s">
        <v>185</v>
      </c>
    </row>
    <row r="8" spans="1:3" ht="48" x14ac:dyDescent="0.25">
      <c r="A8" s="171" t="s">
        <v>39</v>
      </c>
      <c r="B8" s="172" t="s">
        <v>40</v>
      </c>
      <c r="C8" s="173" t="s">
        <v>186</v>
      </c>
    </row>
    <row r="9" spans="1:3" ht="36" x14ac:dyDescent="0.25">
      <c r="A9" s="171" t="s">
        <v>41</v>
      </c>
      <c r="B9" s="172" t="s">
        <v>42</v>
      </c>
      <c r="C9" s="173" t="s">
        <v>187</v>
      </c>
    </row>
    <row r="10" spans="1:3" ht="60" x14ac:dyDescent="0.25">
      <c r="A10" s="171" t="s">
        <v>43</v>
      </c>
      <c r="B10" s="172" t="s">
        <v>188</v>
      </c>
      <c r="C10" s="173" t="s">
        <v>44</v>
      </c>
    </row>
    <row r="11" spans="1:3" ht="228" x14ac:dyDescent="0.25">
      <c r="A11" s="171" t="s">
        <v>45</v>
      </c>
      <c r="B11" s="172" t="s">
        <v>189</v>
      </c>
      <c r="C11" s="173" t="s">
        <v>190</v>
      </c>
    </row>
    <row r="12" spans="1:3" ht="228" x14ac:dyDescent="0.25">
      <c r="A12" s="171" t="s">
        <v>46</v>
      </c>
      <c r="B12" s="172" t="s">
        <v>47</v>
      </c>
      <c r="C12" s="173" t="s">
        <v>191</v>
      </c>
    </row>
    <row r="13" spans="1:3" ht="36" x14ac:dyDescent="0.25">
      <c r="A13" s="174" t="s">
        <v>75</v>
      </c>
      <c r="B13" s="105" t="s">
        <v>192</v>
      </c>
      <c r="C13" s="175" t="s">
        <v>192</v>
      </c>
    </row>
    <row r="14" spans="1:3" ht="24" x14ac:dyDescent="0.25">
      <c r="A14" s="174" t="s">
        <v>76</v>
      </c>
      <c r="B14" s="105" t="s">
        <v>193</v>
      </c>
      <c r="C14" s="175" t="s">
        <v>193</v>
      </c>
    </row>
    <row r="15" spans="1:3" ht="60" x14ac:dyDescent="0.25">
      <c r="A15" s="174" t="s">
        <v>95</v>
      </c>
      <c r="B15" s="105" t="s">
        <v>194</v>
      </c>
      <c r="C15" s="176" t="s">
        <v>195</v>
      </c>
    </row>
    <row r="16" spans="1:3" ht="60.75" thickBot="1" x14ac:dyDescent="0.3">
      <c r="A16" s="177" t="s">
        <v>96</v>
      </c>
      <c r="B16" s="178" t="s">
        <v>196</v>
      </c>
      <c r="C16" s="179" t="s">
        <v>197</v>
      </c>
    </row>
    <row r="17" spans="1:2" x14ac:dyDescent="0.25">
      <c r="A17" s="104"/>
      <c r="B17" s="105"/>
    </row>
    <row r="18" spans="1:2" x14ac:dyDescent="0.25">
      <c r="A18" s="104"/>
      <c r="B18" s="105"/>
    </row>
    <row r="19" spans="1:2" x14ac:dyDescent="0.25">
      <c r="A19" s="54" t="s">
        <v>48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M12"/>
  <sheetViews>
    <sheetView showGridLines="0" workbookViewId="0">
      <selection activeCell="B17" sqref="B17"/>
    </sheetView>
  </sheetViews>
  <sheetFormatPr defaultRowHeight="15" x14ac:dyDescent="0.25"/>
  <cols>
    <col min="2" max="2" width="29.140625" customWidth="1"/>
    <col min="3" max="3" width="7.85546875" style="36" customWidth="1"/>
    <col min="4" max="4" width="6.42578125" style="36" customWidth="1"/>
    <col min="5" max="5" width="7.7109375" style="36" customWidth="1"/>
    <col min="6" max="6" width="11.28515625" style="36" customWidth="1"/>
    <col min="7" max="7" width="11" style="36" customWidth="1"/>
    <col min="8" max="8" width="12.5703125" style="36" customWidth="1"/>
    <col min="9" max="9" width="9.5703125" style="36" customWidth="1"/>
    <col min="10" max="10" width="10" style="36" customWidth="1"/>
    <col min="11" max="11" width="10.28515625" style="36" customWidth="1"/>
    <col min="12" max="13" width="6.7109375" style="36" customWidth="1"/>
  </cols>
  <sheetData>
    <row r="1" spans="2:13" x14ac:dyDescent="0.25">
      <c r="B1" t="s">
        <v>24</v>
      </c>
    </row>
    <row r="2" spans="2:13" s="35" customFormat="1" ht="45.75" x14ac:dyDescent="0.25">
      <c r="B2" s="158"/>
      <c r="C2" s="159" t="s">
        <v>14</v>
      </c>
      <c r="D2" s="159" t="s">
        <v>15</v>
      </c>
      <c r="E2" s="159" t="s">
        <v>16</v>
      </c>
      <c r="F2" s="159" t="s">
        <v>17</v>
      </c>
      <c r="G2" s="159" t="s">
        <v>18</v>
      </c>
      <c r="H2" s="159" t="s">
        <v>19</v>
      </c>
      <c r="I2" s="159" t="s">
        <v>13</v>
      </c>
      <c r="J2" s="159" t="s">
        <v>20</v>
      </c>
      <c r="K2" s="159" t="s">
        <v>21</v>
      </c>
      <c r="L2" s="159" t="s">
        <v>22</v>
      </c>
      <c r="M2" s="160" t="s">
        <v>23</v>
      </c>
    </row>
    <row r="3" spans="2:13" x14ac:dyDescent="0.25">
      <c r="B3" s="38" t="str">
        <f>'Scenario 0'!F$2</f>
        <v>DOE SNOPR (Scenario 0)</v>
      </c>
      <c r="C3" s="58">
        <f>'Scenario 0'!D$8</f>
        <v>582.09985248485737</v>
      </c>
      <c r="D3" s="58">
        <f>'Scenario 0'!D$23</f>
        <v>700.56768355985287</v>
      </c>
      <c r="E3" s="58">
        <f>'Scenario 0'!D$38</f>
        <v>529.53733357786507</v>
      </c>
      <c r="F3" s="58">
        <f>'Scenario 0'!M$8</f>
        <v>361.17475965791868</v>
      </c>
      <c r="G3" s="58">
        <f>'Scenario 0'!M$23</f>
        <v>430.09582644628028</v>
      </c>
      <c r="H3" s="58">
        <f>'Scenario 0'!M$38</f>
        <v>333.64046636401122</v>
      </c>
      <c r="I3" s="58">
        <f>'Scenario 0'!V$8</f>
        <v>1263.2779155672822</v>
      </c>
      <c r="J3" s="58">
        <f>'Scenario 0'!V$23</f>
        <v>1359.6143950617277</v>
      </c>
      <c r="K3" s="58">
        <f>'Scenario 0'!V$38</f>
        <v>1209.9769945355183</v>
      </c>
      <c r="L3" s="58">
        <f>'Scenario 0'!D$53</f>
        <v>754.6197101449269</v>
      </c>
      <c r="M3" s="59">
        <f>'Scenario 0'!D$68</f>
        <v>439.67555269922866</v>
      </c>
    </row>
    <row r="4" spans="2:13" s="37" customFormat="1" x14ac:dyDescent="0.25">
      <c r="B4" s="41" t="str">
        <f>'Scenario Int-11'!F$2</f>
        <v>SNOPR Scenario Int-11</v>
      </c>
      <c r="C4" s="42">
        <f>'Scenario Int-11'!D$8</f>
        <v>-216.22318269601809</v>
      </c>
      <c r="D4" s="42">
        <f>'Scenario Int-11'!D$23</f>
        <v>-552.61449398958041</v>
      </c>
      <c r="E4" s="42">
        <f>'Scenario Int-11'!D$38</f>
        <v>-102.5254840885371</v>
      </c>
      <c r="F4" s="42">
        <f>'Scenario Int-11'!M$8</f>
        <v>-263.92281705539403</v>
      </c>
      <c r="G4" s="42">
        <f>'Scenario Int-11'!M$23</f>
        <v>-812.49451327433667</v>
      </c>
      <c r="H4" s="42">
        <f>'Scenario Int-11'!M$38</f>
        <v>-121.68187700780172</v>
      </c>
      <c r="I4" s="42">
        <f>'Scenario Int-11'!V$8</f>
        <v>260.10827794561942</v>
      </c>
      <c r="J4" s="42">
        <f>'Scenario Int-11'!V$23</f>
        <v>152.87699507389155</v>
      </c>
      <c r="K4" s="42">
        <f>'Scenario Int-11'!V$38</f>
        <v>430.17039062499998</v>
      </c>
      <c r="L4" s="42">
        <f>'Scenario Int-11'!D$53</f>
        <v>-211.70781774580334</v>
      </c>
      <c r="M4" s="43">
        <f>'Scenario Int-11'!D$68</f>
        <v>-639.12386885245928</v>
      </c>
    </row>
    <row r="5" spans="2:13" x14ac:dyDescent="0.25">
      <c r="B5" s="44" t="str">
        <f>'Scenario Int-12'!F$2</f>
        <v>SNOPR Scenario Int-12</v>
      </c>
      <c r="C5" s="39">
        <f>'Scenario Int-12'!D$8</f>
        <v>-228.63471286199334</v>
      </c>
      <c r="D5" s="39">
        <f>'Scenario Int-12'!D$23</f>
        <v>-562.1252899303737</v>
      </c>
      <c r="E5" s="39">
        <f>'Scenario Int-12'!D$38</f>
        <v>-116.2980811606139</v>
      </c>
      <c r="F5" s="39">
        <f>'Scenario Int-12'!M$8</f>
        <v>-281.23856415848718</v>
      </c>
      <c r="G5" s="39">
        <f>'Scenario Int-12'!M$23</f>
        <v>-828.42465486725678</v>
      </c>
      <c r="H5" s="39">
        <f>'Scenario Int-12'!M$38</f>
        <v>-139.8112351326624</v>
      </c>
      <c r="I5" s="39">
        <f>'Scenario Int-12'!V$8</f>
        <v>282.05774096385539</v>
      </c>
      <c r="J5" s="39">
        <f>'Scenario Int-12'!V$23</f>
        <v>157.72748768472906</v>
      </c>
      <c r="K5" s="39">
        <f>'Scenario Int-12'!V$38</f>
        <v>477.70922480620152</v>
      </c>
      <c r="L5" s="39">
        <f>'Scenario Int-12'!D$53</f>
        <v>-245.58956937799044</v>
      </c>
      <c r="M5" s="40">
        <f>'Scenario Int-12'!D$68</f>
        <v>-635.81394736842083</v>
      </c>
    </row>
    <row r="6" spans="2:13" s="37" customFormat="1" x14ac:dyDescent="0.25">
      <c r="B6" s="41" t="str">
        <f>'Scenario Int-13'!F$2</f>
        <v>SNOPR Scenario Int-13</v>
      </c>
      <c r="C6" s="42">
        <f>'Scenario Int-13'!D$8</f>
        <v>-191.55821739062822</v>
      </c>
      <c r="D6" s="42">
        <f>'Scenario Int-13'!D$23</f>
        <v>-481.67092371322525</v>
      </c>
      <c r="E6" s="42">
        <f>'Scenario Int-13'!D$38</f>
        <v>-73.859285704405465</v>
      </c>
      <c r="F6" s="42">
        <f>'Scenario Int-13'!M$8</f>
        <v>-242.65007009345885</v>
      </c>
      <c r="G6" s="42">
        <f>'Scenario Int-13'!M$23</f>
        <v>-688.83117187500011</v>
      </c>
      <c r="H6" s="42">
        <f>'Scenario Int-13'!M$38</f>
        <v>-94.54016078838184</v>
      </c>
      <c r="I6" s="42">
        <f>'Scenario Int-13'!V$8</f>
        <v>280.13915857605184</v>
      </c>
      <c r="J6" s="42">
        <f>'Scenario Int-13'!V$23</f>
        <v>162.64593582887704</v>
      </c>
      <c r="K6" s="42">
        <f>'Scenario Int-13'!V$38</f>
        <v>460.23122950819669</v>
      </c>
      <c r="L6" s="42">
        <f>'Scenario Int-13'!D$53</f>
        <v>-134.46087281795499</v>
      </c>
      <c r="M6" s="43">
        <f>'Scenario Int-13'!D$68</f>
        <v>-581.38588679245277</v>
      </c>
    </row>
    <row r="7" spans="2:13" x14ac:dyDescent="0.25">
      <c r="B7" s="44" t="str">
        <f>'Scenario Int-14'!F$2</f>
        <v>SNOPR Scenario Int-14</v>
      </c>
      <c r="C7" s="39">
        <f>'Scenario Int-14'!D$8</f>
        <v>-203.10483556747289</v>
      </c>
      <c r="D7" s="39">
        <f>'Scenario Int-14'!D$23</f>
        <v>-486.55120009991941</v>
      </c>
      <c r="E7" s="39">
        <f>'Scenario Int-14'!D$38</f>
        <v>-88.328545709384642</v>
      </c>
      <c r="F7" s="39">
        <f>'Scenario Int-14'!M$8</f>
        <v>-258.27752918287877</v>
      </c>
      <c r="G7" s="39">
        <f>'Scenario Int-14'!M$23</f>
        <v>-698.36161189358336</v>
      </c>
      <c r="H7" s="39">
        <f>'Scenario Int-14'!M$38</f>
        <v>-112.6463904712584</v>
      </c>
      <c r="I7" s="39">
        <f>'Scenario Int-14'!V$8</f>
        <v>293.75482315112561</v>
      </c>
      <c r="J7" s="39">
        <f>'Scenario Int-14'!V$23</f>
        <v>166.24037234042549</v>
      </c>
      <c r="K7" s="39">
        <f>'Scenario Int-14'!V$38</f>
        <v>488.65495934959347</v>
      </c>
      <c r="L7" s="39">
        <f>'Scenario Int-14'!D$53</f>
        <v>-165.55034912718207</v>
      </c>
      <c r="M7" s="40">
        <f>'Scenario Int-14'!D$68</f>
        <v>-562.06584905660361</v>
      </c>
    </row>
    <row r="8" spans="2:13" x14ac:dyDescent="0.25">
      <c r="B8" s="161" t="str">
        <f>'Scenario 0.55'!F$2</f>
        <v>DOE SNOPR (Scenario 0.55)</v>
      </c>
      <c r="C8" s="39">
        <f>'Scenario 0.55'!D$8</f>
        <v>667.12382468404905</v>
      </c>
      <c r="D8" s="39">
        <f>'Scenario 0.55'!D$23</f>
        <v>755.47375280159804</v>
      </c>
      <c r="E8" s="39">
        <f>'Scenario 0.55'!D$38</f>
        <v>615.19851191501198</v>
      </c>
      <c r="F8" s="39">
        <f>'Scenario 0.55'!M$8</f>
        <v>444.84275429049876</v>
      </c>
      <c r="G8" s="39">
        <f>'Scenario 0.55'!M$23</f>
        <v>479.20732544378666</v>
      </c>
      <c r="H8" s="39">
        <f>'Scenario 0.55'!M$38</f>
        <v>426.03571891191694</v>
      </c>
      <c r="I8" s="39">
        <f>'Scenario 0.55'!V$8</f>
        <v>1242.2407365145216</v>
      </c>
      <c r="J8" s="39">
        <f>'Scenario 0.55'!V$23</f>
        <v>1369.0064415584402</v>
      </c>
      <c r="K8" s="39">
        <f>'Scenario 0.55'!V$38</f>
        <v>1157.9492055267701</v>
      </c>
      <c r="L8" s="39">
        <f>'Scenario 0.55'!D$53</f>
        <v>884.86203271028</v>
      </c>
      <c r="M8" s="40">
        <f>'Scenario 0.55'!D$68</f>
        <v>591.63514767932475</v>
      </c>
    </row>
    <row r="9" spans="2:13" x14ac:dyDescent="0.25">
      <c r="B9" s="41" t="str">
        <f>'Scenario Int-11.55'!F$2</f>
        <v>SNOPR Scenario Int-11.55</v>
      </c>
      <c r="C9" s="42">
        <f>'Scenario Int-11.55'!D$8</f>
        <v>-220.39754207359377</v>
      </c>
      <c r="D9" s="42">
        <f>'Scenario Int-11.55'!D$23</f>
        <v>-549.30731703729737</v>
      </c>
      <c r="E9" s="42">
        <f>'Scenario Int-11.55'!D$38</f>
        <v>-52.112724255185071</v>
      </c>
      <c r="F9" s="42">
        <f>'Scenario Int-11.55'!M$8</f>
        <v>-242.33172935779857</v>
      </c>
      <c r="G9" s="42">
        <f>'Scenario Int-11.55'!M$23</f>
        <v>-801.16323251417816</v>
      </c>
      <c r="H9" s="42">
        <f>'Scenario Int-11.55'!M$38</f>
        <v>-63.27548152634764</v>
      </c>
      <c r="I9" s="42">
        <f>'Scenario Int-11.55'!V$8</f>
        <v>262.88996774193549</v>
      </c>
      <c r="J9" s="42">
        <f>'Scenario Int-11.55'!V$23</f>
        <v>179.03783919597993</v>
      </c>
      <c r="K9" s="42">
        <f>'Scenario Int-11.55'!V$38</f>
        <v>413.21945945945953</v>
      </c>
      <c r="L9" s="42">
        <f>'Scenario Int-11.55'!D$53</f>
        <v>-204.64421212121221</v>
      </c>
      <c r="M9" s="43">
        <f>'Scenario Int-11.55'!D$68</f>
        <v>-579.94310204081603</v>
      </c>
    </row>
    <row r="10" spans="2:13" x14ac:dyDescent="0.25">
      <c r="B10" s="44" t="str">
        <f>'Scenario Int-12.55'!F$2</f>
        <v>SNOPR Scenario Int-12.55</v>
      </c>
      <c r="C10" s="39">
        <f>'Scenario Int-12.55'!D$8</f>
        <v>-229.90148347430386</v>
      </c>
      <c r="D10" s="39">
        <f>'Scenario Int-12.55'!D$23</f>
        <v>-552.72867970791276</v>
      </c>
      <c r="E10" s="39">
        <f>'Scenario Int-12.55'!D$38</f>
        <v>-65.19836016748728</v>
      </c>
      <c r="F10" s="39">
        <f>'Scenario Int-12.55'!M$8</f>
        <v>-257.88902974828363</v>
      </c>
      <c r="G10" s="39">
        <f>'Scenario Int-12.55'!M$23</f>
        <v>-810.06432075471719</v>
      </c>
      <c r="H10" s="39">
        <f>'Scenario Int-12.55'!M$38</f>
        <v>-81.059480362537855</v>
      </c>
      <c r="I10" s="39">
        <f>'Scenario Int-12.55'!V$8</f>
        <v>301.82479099678454</v>
      </c>
      <c r="J10" s="39">
        <f>'Scenario Int-12.55'!V$23</f>
        <v>189.43145728643213</v>
      </c>
      <c r="K10" s="39">
        <f>'Scenario Int-12.55'!V$38</f>
        <v>501.52366071428571</v>
      </c>
      <c r="L10" s="39">
        <f>'Scenario Int-12.55'!D$53</f>
        <v>-221.86105740181267</v>
      </c>
      <c r="M10" s="40">
        <f>'Scenario Int-12.55'!D$68</f>
        <v>-572.81232653061204</v>
      </c>
    </row>
    <row r="11" spans="2:13" x14ac:dyDescent="0.25">
      <c r="B11" s="41" t="str">
        <f>'Scenario Int-13.55'!F$2</f>
        <v>SNOPR Scenario Int-13.55</v>
      </c>
      <c r="C11" s="42">
        <f>'Scenario Int-13.55'!D$8</f>
        <v>-185.79632595416399</v>
      </c>
      <c r="D11" s="42">
        <f>'Scenario Int-13.55'!D$23</f>
        <v>-471.37145860859761</v>
      </c>
      <c r="E11" s="42">
        <f>'Scenario Int-13.55'!D$38</f>
        <v>-5.9562898838083829</v>
      </c>
      <c r="F11" s="42">
        <f>'Scenario Int-13.55'!M$8</f>
        <v>-217.03624401913873</v>
      </c>
      <c r="G11" s="42">
        <f>'Scenario Int-13.55'!M$23</f>
        <v>-674.47889070146789</v>
      </c>
      <c r="H11" s="42">
        <f>'Scenario Int-13.55'!M$38</f>
        <v>-27.183608666215292</v>
      </c>
      <c r="I11" s="42">
        <f>'Scenario Int-13.55'!V$8</f>
        <v>280.25062068965525</v>
      </c>
      <c r="J11" s="42">
        <f>'Scenario Int-13.55'!V$23</f>
        <v>193.22722826086959</v>
      </c>
      <c r="K11" s="42">
        <f>'Scenario Int-13.55'!V$38</f>
        <v>431.31009433962259</v>
      </c>
      <c r="L11" s="42">
        <f>'Scenario Int-13.55'!D$53</f>
        <v>-162.89125391849521</v>
      </c>
      <c r="M11" s="43">
        <f>'Scenario Int-13.55'!D$68</f>
        <v>-501.69474418604648</v>
      </c>
    </row>
    <row r="12" spans="2:13" x14ac:dyDescent="0.25">
      <c r="B12" s="123" t="str">
        <f>'Scenario Int-14.55'!F$2</f>
        <v>SNOPR Scenario Int-14.55</v>
      </c>
      <c r="C12" s="124">
        <f>'Scenario Int-14.55'!D$8</f>
        <v>-195.81290335111214</v>
      </c>
      <c r="D12" s="124">
        <f>'Scenario Int-14.55'!D$23</f>
        <v>-469.98699497892397</v>
      </c>
      <c r="E12" s="124">
        <f>'Scenario Int-14.55'!D$38</f>
        <v>-23.425401822093395</v>
      </c>
      <c r="F12" s="124">
        <f>'Scenario Int-14.55'!M$8</f>
        <v>-231.93844423168963</v>
      </c>
      <c r="G12" s="124">
        <f>'Scenario Int-14.55'!M$23</f>
        <v>-677.55359477124148</v>
      </c>
      <c r="H12" s="124">
        <f>'Scenario Int-14.55'!M$38</f>
        <v>-47.296283006093461</v>
      </c>
      <c r="I12" s="124">
        <f>'Scenario Int-14.55'!V$8</f>
        <v>309.32664383561666</v>
      </c>
      <c r="J12" s="124">
        <f>'Scenario Int-14.55'!V$23</f>
        <v>202.62497297297304</v>
      </c>
      <c r="K12" s="124">
        <f>'Scenario Int-14.55'!V$38</f>
        <v>493.81084112149534</v>
      </c>
      <c r="L12" s="124">
        <f>'Scenario Int-14.55'!D$53</f>
        <v>-176.10319749216299</v>
      </c>
      <c r="M12" s="125">
        <f>'Scenario Int-14.55'!D$68</f>
        <v>-475.44395348837173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M29"/>
  <sheetViews>
    <sheetView showGridLines="0" workbookViewId="0">
      <selection activeCell="B32" sqref="B32"/>
    </sheetView>
  </sheetViews>
  <sheetFormatPr defaultRowHeight="15" x14ac:dyDescent="0.25"/>
  <cols>
    <col min="1" max="1" width="9.140625" style="51"/>
    <col min="2" max="2" width="24.7109375" style="51" customWidth="1"/>
    <col min="3" max="3" width="8" style="162" customWidth="1"/>
    <col min="4" max="4" width="6.7109375" style="162" customWidth="1"/>
    <col min="5" max="5" width="8" style="162" customWidth="1"/>
    <col min="6" max="6" width="11.28515625" style="162" customWidth="1"/>
    <col min="7" max="7" width="11" style="162" customWidth="1"/>
    <col min="8" max="8" width="12.5703125" style="162" customWidth="1"/>
    <col min="9" max="9" width="9.7109375" style="162" customWidth="1"/>
    <col min="10" max="10" width="10" style="162" customWidth="1"/>
    <col min="11" max="11" width="10.28515625" style="162" customWidth="1"/>
    <col min="12" max="12" width="6.5703125" style="162" customWidth="1"/>
    <col min="13" max="13" width="6.7109375" style="162" customWidth="1"/>
    <col min="14" max="16384" width="9.140625" style="51"/>
  </cols>
  <sheetData>
    <row r="1" spans="2:13" x14ac:dyDescent="0.25">
      <c r="B1" s="51" t="s">
        <v>25</v>
      </c>
    </row>
    <row r="2" spans="2:13" s="163" customFormat="1" ht="45.75" x14ac:dyDescent="0.25">
      <c r="B2" s="148"/>
      <c r="C2" s="154" t="s">
        <v>14</v>
      </c>
      <c r="D2" s="154" t="s">
        <v>15</v>
      </c>
      <c r="E2" s="154" t="s">
        <v>16</v>
      </c>
      <c r="F2" s="154" t="s">
        <v>17</v>
      </c>
      <c r="G2" s="154" t="s">
        <v>18</v>
      </c>
      <c r="H2" s="154" t="s">
        <v>19</v>
      </c>
      <c r="I2" s="154" t="s">
        <v>13</v>
      </c>
      <c r="J2" s="154" t="s">
        <v>20</v>
      </c>
      <c r="K2" s="154" t="s">
        <v>21</v>
      </c>
      <c r="L2" s="154" t="s">
        <v>22</v>
      </c>
      <c r="M2" s="155" t="s">
        <v>23</v>
      </c>
    </row>
    <row r="3" spans="2:13" s="163" customFormat="1" x14ac:dyDescent="0.25">
      <c r="B3" s="52" t="str">
        <f>'Scenario 0'!F$2</f>
        <v>DOE SNOPR (Scenario 0)</v>
      </c>
      <c r="C3" s="151">
        <f>'Scenario 0'!D$9</f>
        <v>617.38226627945392</v>
      </c>
      <c r="D3" s="151">
        <f>'Scenario 0'!D$24</f>
        <v>711.31617217395387</v>
      </c>
      <c r="E3" s="151">
        <f>'Scenario 0'!D$39</f>
        <v>568.82666531404323</v>
      </c>
      <c r="F3" s="151">
        <f>'Scenario 0'!M$9</f>
        <v>420.43621808510784</v>
      </c>
      <c r="G3" s="151">
        <f>'Scenario 0'!M$24</f>
        <v>495.78017796610209</v>
      </c>
      <c r="H3" s="151">
        <f>'Scenario 0'!M$39</f>
        <v>385.97657751937953</v>
      </c>
      <c r="I3" s="151">
        <f>'Scenario 0'!V$9</f>
        <v>1176.530810408922</v>
      </c>
      <c r="J3" s="151">
        <f>'Scenario 0'!V$24</f>
        <v>1171.9616697588137</v>
      </c>
      <c r="K3" s="151">
        <f>'Scenario 0'!V$39</f>
        <v>1179.5863523573212</v>
      </c>
      <c r="L3" s="151">
        <f>'Scenario 0'!D$54</f>
        <v>775.23120396600518</v>
      </c>
      <c r="M3" s="152">
        <f>'Scenario 0'!D$69</f>
        <v>476.61953703703699</v>
      </c>
    </row>
    <row r="4" spans="2:13" x14ac:dyDescent="0.25">
      <c r="B4" s="156" t="str">
        <f>'Scenario I2, I6, I13'!F$2</f>
        <v>SNOPR Scenario I2, I6, I13</v>
      </c>
      <c r="C4" s="42">
        <f>'Scenario I2, I6, I13'!D$9</f>
        <v>462.68885998916534</v>
      </c>
      <c r="D4" s="42">
        <f>'Scenario I2, I6, I13'!D$24</f>
        <v>507.95029179338258</v>
      </c>
      <c r="E4" s="42">
        <f>'Scenario I2, I6, I13'!D$39</f>
        <v>444.74209257646339</v>
      </c>
      <c r="F4" s="42">
        <f>'Scenario I2, I6, I13'!M$9</f>
        <v>265.37251913265311</v>
      </c>
      <c r="G4" s="42">
        <f>'Scenario I2, I6, I13'!M$24</f>
        <v>271.83509603072969</v>
      </c>
      <c r="H4" s="42">
        <f>'Scenario I2, I6, I13'!M$39</f>
        <v>263.2293036093418</v>
      </c>
      <c r="I4" s="42">
        <f>'Scenario I2, I6, I13'!V$9</f>
        <v>987.59266552020733</v>
      </c>
      <c r="J4" s="42">
        <f>'Scenario I2, I6, I13'!V$24</f>
        <v>887.14121495327117</v>
      </c>
      <c r="K4" s="42">
        <f>'Scenario I2, I6, I13'!V$39</f>
        <v>1046.086843537415</v>
      </c>
      <c r="L4" s="42">
        <f>'Scenario I2, I6, I13'!D$54</f>
        <v>561.70638935108184</v>
      </c>
      <c r="M4" s="43">
        <f>'Scenario I2, I6, I13'!D$69</f>
        <v>373.79027855153208</v>
      </c>
    </row>
    <row r="5" spans="2:13" x14ac:dyDescent="0.25">
      <c r="B5" s="48" t="str">
        <f>'Scenario 2'!F$2</f>
        <v>SNOPR Scenario 2</v>
      </c>
      <c r="C5" s="49">
        <f>'Scenario 2'!D$9</f>
        <v>599.87443155069434</v>
      </c>
      <c r="D5" s="49">
        <f>'Scenario 2'!D$24</f>
        <v>690.32070548105696</v>
      </c>
      <c r="E5" s="49">
        <f>'Scenario 2'!D$39</f>
        <v>553.12163080265123</v>
      </c>
      <c r="F5" s="49">
        <f>'Scenario 2'!M$9</f>
        <v>408.56575531914956</v>
      </c>
      <c r="G5" s="49">
        <f>'Scenario 2'!M$24</f>
        <v>492.04725190839753</v>
      </c>
      <c r="H5" s="49">
        <f>'Scenario 2'!M$39</f>
        <v>370.43143355288629</v>
      </c>
      <c r="I5" s="49">
        <f>'Scenario 2'!V$9</f>
        <v>1141.5630185873608</v>
      </c>
      <c r="J5" s="49">
        <f>'Scenario 2'!V$24</f>
        <v>1110.4012430426708</v>
      </c>
      <c r="K5" s="49">
        <f>'Scenario 2'!V$39</f>
        <v>1162.4019727047153</v>
      </c>
      <c r="L5" s="49">
        <f>'Scenario 2'!D$54</f>
        <v>745.51007082152887</v>
      </c>
      <c r="M5" s="50">
        <f>'Scenario 2'!D$69</f>
        <v>346.12271461716972</v>
      </c>
    </row>
    <row r="6" spans="2:13" x14ac:dyDescent="0.25">
      <c r="B6" s="41" t="str">
        <f>'Scenario 7'!F$2</f>
        <v>SNOPR Scenario 7</v>
      </c>
      <c r="C6" s="42">
        <f>'Scenario 7'!D$9</f>
        <v>503.88754686302121</v>
      </c>
      <c r="D6" s="42">
        <f>'Scenario 7'!D$24</f>
        <v>582.1501186422397</v>
      </c>
      <c r="E6" s="42">
        <f>'Scenario 7'!D$39</f>
        <v>462.91977463202494</v>
      </c>
      <c r="F6" s="42">
        <f>'Scenario 7'!M$9</f>
        <v>363.12357239148065</v>
      </c>
      <c r="G6" s="42">
        <f>'Scenario 7'!M$24</f>
        <v>431.01095890410966</v>
      </c>
      <c r="H6" s="42">
        <f>'Scenario 7'!M$39</f>
        <v>331.91835104289606</v>
      </c>
      <c r="I6" s="42">
        <f>'Scenario 7'!V$9</f>
        <v>931.21192751235662</v>
      </c>
      <c r="J6" s="42">
        <f>'Scenario 7'!V$24</f>
        <v>904.09745019920274</v>
      </c>
      <c r="K6" s="42">
        <f>'Scenario 7'!V$39</f>
        <v>950.3291573033714</v>
      </c>
      <c r="L6" s="42">
        <f>'Scenario 7'!D$54</f>
        <v>565.68526555386836</v>
      </c>
      <c r="M6" s="43">
        <f>'Scenario 7'!D$69</f>
        <v>423.91076372315041</v>
      </c>
    </row>
    <row r="7" spans="2:13" x14ac:dyDescent="0.25">
      <c r="B7" s="48" t="str">
        <f>'Scenario 24'!F$2</f>
        <v>SNOPR Scenario 24</v>
      </c>
      <c r="C7" s="49">
        <f>'Scenario 24'!D$9</f>
        <v>-64.803402534032571</v>
      </c>
      <c r="D7" s="49">
        <f>'Scenario 24'!D$24</f>
        <v>-348.12671723873422</v>
      </c>
      <c r="E7" s="49">
        <f>'Scenario 24'!D$39</f>
        <v>96.821278241143119</v>
      </c>
      <c r="F7" s="49">
        <f>'Scenario 24'!M$9</f>
        <v>-97.592337349397667</v>
      </c>
      <c r="G7" s="49">
        <f>'Scenario 24'!M$24</f>
        <v>-506.08017528483907</v>
      </c>
      <c r="H7" s="49">
        <f>'Scenario 24'!M$39</f>
        <v>82.085620663068667</v>
      </c>
      <c r="I7" s="49">
        <f>'Scenario 24'!V$9</f>
        <v>211.94362318840572</v>
      </c>
      <c r="J7" s="49">
        <f>'Scenario 24'!V$24</f>
        <v>87.851283950617272</v>
      </c>
      <c r="K7" s="49">
        <f>'Scenario 24'!V$39</f>
        <v>553.83068027210879</v>
      </c>
      <c r="L7" s="49">
        <f>'Scenario 24'!D$54</f>
        <v>10.707024647887335</v>
      </c>
      <c r="M7" s="50">
        <f>'Scenario 24'!D$69</f>
        <v>-307.28050397877985</v>
      </c>
    </row>
    <row r="8" spans="2:13" x14ac:dyDescent="0.25">
      <c r="B8" s="41" t="str">
        <f>'Scenario 28'!F$2</f>
        <v>SNOPR Scenario Int-18</v>
      </c>
      <c r="C8" s="42">
        <f>'Scenario 28'!D$9</f>
        <v>280.5626631783071</v>
      </c>
      <c r="D8" s="42">
        <f>'Scenario 28'!D$24</f>
        <v>310.07456967375367</v>
      </c>
      <c r="E8" s="42">
        <f>'Scenario 28'!D$39</f>
        <v>261.13160884779336</v>
      </c>
      <c r="F8" s="42">
        <f>'Scenario 28'!M$9</f>
        <v>274.68247113163943</v>
      </c>
      <c r="G8" s="42">
        <f>'Scenario 28'!M$24</f>
        <v>319.06016845329236</v>
      </c>
      <c r="H8" s="42">
        <f>'Scenario 28'!M$39</f>
        <v>252.31378232342698</v>
      </c>
      <c r="I8" s="42">
        <f>'Scenario 28'!V$9</f>
        <v>320.28124183006514</v>
      </c>
      <c r="J8" s="42">
        <f>'Scenario 28'!V$24</f>
        <v>249.34948608137029</v>
      </c>
      <c r="K8" s="42">
        <f>'Scenario 28'!V$39</f>
        <v>548.73041379310348</v>
      </c>
      <c r="L8" s="42">
        <f>'Scenario 28'!D$54</f>
        <v>405.25606299212586</v>
      </c>
      <c r="M8" s="43">
        <f>'Scenario 28'!D$69</f>
        <v>199.84482352941183</v>
      </c>
    </row>
    <row r="9" spans="2:13" x14ac:dyDescent="0.25">
      <c r="B9" s="48" t="str">
        <f>'Scenario 29'!F$2</f>
        <v>SNOPR Scenario 29</v>
      </c>
      <c r="C9" s="49">
        <f>'Scenario 29'!D$9</f>
        <v>200.6113459964933</v>
      </c>
      <c r="D9" s="49">
        <f>'Scenario 29'!D$24</f>
        <v>168.79612292667343</v>
      </c>
      <c r="E9" s="49">
        <f>'Scenario 29'!D$39</f>
        <v>220.70270043969927</v>
      </c>
      <c r="F9" s="49">
        <f>'Scenario 29'!M$9</f>
        <v>221.04808442359902</v>
      </c>
      <c r="G9" s="49">
        <f>'Scenario 29'!M$24</f>
        <v>212.35883704735363</v>
      </c>
      <c r="H9" s="49">
        <f>'Scenario 29'!M$39</f>
        <v>225.81969407265748</v>
      </c>
      <c r="I9" s="49">
        <f>'Scenario 29'!V$9</f>
        <v>-151.54907335907342</v>
      </c>
      <c r="J9" s="49">
        <f>'Scenario 29'!V$24</f>
        <v>-245.77046728971968</v>
      </c>
      <c r="K9" s="49">
        <f>'Scenario 29'!V$39</f>
        <v>296.52600000000007</v>
      </c>
      <c r="L9" s="49">
        <f>'Scenario 29'!D$54</f>
        <v>363.41116099071235</v>
      </c>
      <c r="M9" s="50">
        <f>'Scenario 29'!D$69</f>
        <v>190.51577981651391</v>
      </c>
    </row>
    <row r="10" spans="2:13" x14ac:dyDescent="0.25">
      <c r="B10" s="41" t="str">
        <f>'Scenario 30'!F$2</f>
        <v>SNOPR Scenario 30</v>
      </c>
      <c r="C10" s="42">
        <f>'Scenario 30'!D$9</f>
        <v>376.54562886989737</v>
      </c>
      <c r="D10" s="42">
        <f>'Scenario 30'!D$24</f>
        <v>437.21640622307496</v>
      </c>
      <c r="E10" s="42">
        <f>'Scenario 30'!D$39</f>
        <v>336.22753072810559</v>
      </c>
      <c r="F10" s="42">
        <f>'Scenario 30'!M$9</f>
        <v>331.44313105558405</v>
      </c>
      <c r="G10" s="42">
        <f>'Scenario 30'!M$24</f>
        <v>376.53433028919329</v>
      </c>
      <c r="H10" s="42">
        <f>'Scenario 30'!M$39</f>
        <v>308.72463573619603</v>
      </c>
      <c r="I10" s="42">
        <f>'Scenario 30'!V$9</f>
        <v>663.54220030348961</v>
      </c>
      <c r="J10" s="42">
        <f>'Scenario 30'!V$24</f>
        <v>579.77787148594371</v>
      </c>
      <c r="K10" s="42">
        <f>'Scenario 30'!V$39</f>
        <v>922.63931677018616</v>
      </c>
      <c r="L10" s="42">
        <f>'Scenario 30'!D$54</f>
        <v>508.62058914728595</v>
      </c>
      <c r="M10" s="43">
        <f>'Scenario 30'!D$69</f>
        <v>334.37058548009401</v>
      </c>
    </row>
    <row r="11" spans="2:13" x14ac:dyDescent="0.25">
      <c r="B11" s="48" t="str">
        <f>'Scenario 31'!F$2</f>
        <v>SNOPR Scenario 31</v>
      </c>
      <c r="C11" s="49">
        <f>'Scenario 31'!D$9</f>
        <v>252.50526805715256</v>
      </c>
      <c r="D11" s="49">
        <f>'Scenario 31'!D$24</f>
        <v>216.63843216379124</v>
      </c>
      <c r="E11" s="49">
        <f>'Scenario 31'!D$39</f>
        <v>275.11240254044958</v>
      </c>
      <c r="F11" s="49">
        <f>'Scenario 31'!M$9</f>
        <v>265.94547642436135</v>
      </c>
      <c r="G11" s="49">
        <f>'Scenario 31'!M$24</f>
        <v>245.63610263522867</v>
      </c>
      <c r="H11" s="49">
        <f>'Scenario 31'!M$39</f>
        <v>277.08088212927692</v>
      </c>
      <c r="I11" s="49">
        <f>'Scenario 31'!V$9</f>
        <v>39.550520446096648</v>
      </c>
      <c r="J11" s="49">
        <f>'Scenario 31'!V$24</f>
        <v>-81.570825688073356</v>
      </c>
      <c r="K11" s="49">
        <f>'Scenario 31'!V$39</f>
        <v>557.28490196078417</v>
      </c>
      <c r="L11" s="49">
        <f>'Scenario 31'!D$54</f>
        <v>430.86546850998434</v>
      </c>
      <c r="M11" s="50">
        <f>'Scenario 31'!D$69</f>
        <v>318.58244851258615</v>
      </c>
    </row>
    <row r="12" spans="2:13" x14ac:dyDescent="0.25">
      <c r="B12" s="41" t="str">
        <f>'Scenario 32'!F$2</f>
        <v>SNOPR Scenario 32</v>
      </c>
      <c r="C12" s="42">
        <f>'Scenario 32'!D$9</f>
        <v>-1928.7731044336617</v>
      </c>
      <c r="D12" s="42">
        <f>'Scenario 32'!D$24</f>
        <v>-3282.1257144542151</v>
      </c>
      <c r="E12" s="42">
        <f>'Scenario 32'!D$39</f>
        <v>-1035.9629371290171</v>
      </c>
      <c r="F12" s="42">
        <f>'Scenario 32'!M$9</f>
        <v>-1592.3537120079723</v>
      </c>
      <c r="G12" s="42">
        <f>'Scenario 32'!M$24</f>
        <v>-2597.2927048585943</v>
      </c>
      <c r="H12" s="42">
        <f>'Scenario 32'!M$39</f>
        <v>-1066.4292827324493</v>
      </c>
      <c r="I12" s="42">
        <f>'Scenario 32'!V$9</f>
        <v>-4751.5322222222194</v>
      </c>
      <c r="J12" s="42">
        <f>'Scenario 32'!V$24</f>
        <v>-6011.9378922716614</v>
      </c>
      <c r="K12" s="42">
        <f>'Scenario 32'!V$39</f>
        <v>-907.29492857142884</v>
      </c>
      <c r="L12" s="42">
        <f>'Scenario 32'!D$54</f>
        <v>-1506.6919687499985</v>
      </c>
      <c r="M12" s="43">
        <f>'Scenario 32'!D$69</f>
        <v>-2353.6386977886978</v>
      </c>
    </row>
    <row r="13" spans="2:13" x14ac:dyDescent="0.25">
      <c r="B13" s="48" t="str">
        <f>'Scenario 33'!F$2</f>
        <v>SNOPR Scenario 33</v>
      </c>
      <c r="C13" s="49">
        <f>'Scenario 33'!D$9</f>
        <v>-2022.8797831300201</v>
      </c>
      <c r="D13" s="49">
        <f>'Scenario 33'!D$24</f>
        <v>-3473.4182456430408</v>
      </c>
      <c r="E13" s="49">
        <f>'Scenario 33'!D$39</f>
        <v>-1080.964943396451</v>
      </c>
      <c r="F13" s="49">
        <f>'Scenario 33'!M$9</f>
        <v>-1617.6506634952436</v>
      </c>
      <c r="G13" s="49">
        <f>'Scenario 33'!M$24</f>
        <v>-2640.5289554419301</v>
      </c>
      <c r="H13" s="49">
        <f>'Scenario 33'!M$39</f>
        <v>-1084.1952800000017</v>
      </c>
      <c r="I13" s="49">
        <f>'Scenario 33'!V$9</f>
        <v>-5742.8350693069269</v>
      </c>
      <c r="J13" s="49">
        <f>'Scenario 33'!V$24</f>
        <v>-7019.6048837209273</v>
      </c>
      <c r="K13" s="49">
        <f>'Scenario 33'!V$39</f>
        <v>-1555.4628813559323</v>
      </c>
      <c r="L13" s="49">
        <f>'Scenario 33'!D$54</f>
        <v>-1569.4773217115674</v>
      </c>
      <c r="M13" s="50">
        <f>'Scenario 33'!D$69</f>
        <v>-2370.3308641975309</v>
      </c>
    </row>
    <row r="14" spans="2:13" x14ac:dyDescent="0.25">
      <c r="B14" s="41" t="str">
        <f>'Scenario 36'!F$2</f>
        <v>SNOPR Scenario 36</v>
      </c>
      <c r="C14" s="42">
        <f>'Scenario 36'!D$9</f>
        <v>-23.836691766165075</v>
      </c>
      <c r="D14" s="42">
        <f>'Scenario 36'!D$24</f>
        <v>-263.2534868293302</v>
      </c>
      <c r="E14" s="42">
        <f>'Scenario 36'!D$39</f>
        <v>117.40065787962517</v>
      </c>
      <c r="F14" s="42">
        <f>'Scenario 36'!M$9</f>
        <v>-60.857573379831429</v>
      </c>
      <c r="G14" s="42">
        <f>'Scenario 36'!M$24</f>
        <v>-425.24929311969817</v>
      </c>
      <c r="H14" s="42">
        <f>'Scenario 36'!M$39</f>
        <v>101.58764285714282</v>
      </c>
      <c r="I14" s="42">
        <f>'Scenario 36'!V$9</f>
        <v>216.7347302158274</v>
      </c>
      <c r="J14" s="42">
        <f>'Scenario 36'!V$24</f>
        <v>95.347296650717809</v>
      </c>
      <c r="K14" s="42">
        <f>'Scenario 36'!V$39</f>
        <v>584.41550724637671</v>
      </c>
      <c r="L14" s="42">
        <f>'Scenario 36'!D$54</f>
        <v>150.38791353383453</v>
      </c>
      <c r="M14" s="43">
        <f>'Scenario 36'!D$69</f>
        <v>-178.9511849710982</v>
      </c>
    </row>
    <row r="15" spans="2:13" x14ac:dyDescent="0.25">
      <c r="B15" s="48" t="str">
        <f>'Scenario 39'!F$2</f>
        <v>SNOPR Scenario 39</v>
      </c>
      <c r="C15" s="49">
        <f>'Scenario 39'!D$9</f>
        <v>96.29845169033284</v>
      </c>
      <c r="D15" s="49">
        <f>'Scenario 39'!D$24</f>
        <v>-45.665149078089115</v>
      </c>
      <c r="E15" s="49">
        <f>'Scenario 39'!D$39</f>
        <v>181.81345651601035</v>
      </c>
      <c r="F15" s="49">
        <f>'Scenario 39'!M$9</f>
        <v>-3.4829420248053164</v>
      </c>
      <c r="G15" s="49">
        <f>'Scenario 39'!M$24</f>
        <v>-334.90523364485978</v>
      </c>
      <c r="H15" s="49">
        <f>'Scenario 39'!M$39</f>
        <v>144.46109303295793</v>
      </c>
      <c r="I15" s="49">
        <f>'Scenario 39'!V$9</f>
        <v>689.67268292682888</v>
      </c>
      <c r="J15" s="49">
        <f>'Scenario 39'!V$24</f>
        <v>598.28442516268888</v>
      </c>
      <c r="K15" s="49">
        <f>'Scenario 39'!V$39</f>
        <v>963.24402597402593</v>
      </c>
      <c r="L15" s="49">
        <f>'Scenario 39'!D$54</f>
        <v>280.15144444444451</v>
      </c>
      <c r="M15" s="50">
        <f>'Scenario 39'!D$69</f>
        <v>14.07002873563216</v>
      </c>
    </row>
    <row r="16" spans="2:13" x14ac:dyDescent="0.25">
      <c r="B16" s="41" t="str">
        <f>'Scenario F1'!F$2</f>
        <v>SNOPR Scenario F1</v>
      </c>
      <c r="C16" s="42">
        <f>'Scenario F1'!D$9</f>
        <v>634.74458954406816</v>
      </c>
      <c r="D16" s="42">
        <f>'Scenario F1'!D$24</f>
        <v>725.58559095974056</v>
      </c>
      <c r="E16" s="42">
        <f>'Scenario F1'!D$39</f>
        <v>587.78774926328629</v>
      </c>
      <c r="F16" s="42">
        <f>'Scenario F1'!M$9</f>
        <v>396.60030319148871</v>
      </c>
      <c r="G16" s="42">
        <f>'Scenario F1'!M$24</f>
        <v>448.21469889737034</v>
      </c>
      <c r="H16" s="42">
        <f>'Scenario F1'!M$39</f>
        <v>373.0228632313063</v>
      </c>
      <c r="I16" s="42">
        <f>'Scenario F1'!V$9</f>
        <v>1314.4553382899617</v>
      </c>
      <c r="J16" s="42">
        <f>'Scenario F1'!V$24</f>
        <v>1324.0968645640096</v>
      </c>
      <c r="K16" s="42">
        <f>'Scenario F1'!V$39</f>
        <v>1308.0077171215901</v>
      </c>
      <c r="L16" s="42">
        <f>'Scenario F1'!D$54</f>
        <v>687.82930594900779</v>
      </c>
      <c r="M16" s="43">
        <f>'Scenario F1'!D$69</f>
        <v>459.1064501160094</v>
      </c>
    </row>
    <row r="17" spans="2:13" x14ac:dyDescent="0.25">
      <c r="B17" s="48" t="str">
        <f>'Scenario I2, I6'!F$2</f>
        <v>SNOPR Scenario I2, I6</v>
      </c>
      <c r="C17" s="49">
        <f>'Scenario I2, I6'!D$9</f>
        <v>481.52101747786753</v>
      </c>
      <c r="D17" s="49">
        <f>'Scenario I2, I6'!D$24</f>
        <v>529.74366885955646</v>
      </c>
      <c r="E17" s="49">
        <f>'Scenario I2, I6'!D$39</f>
        <v>456.59413090068955</v>
      </c>
      <c r="F17" s="49">
        <f>'Scenario I2, I6'!M$9</f>
        <v>283.89991489361694</v>
      </c>
      <c r="G17" s="49">
        <f>'Scenario I2, I6'!M$24</f>
        <v>295.29765903307884</v>
      </c>
      <c r="H17" s="49">
        <f>'Scenario I2, I6'!M$39</f>
        <v>278.69342890352607</v>
      </c>
      <c r="I17" s="49">
        <f>'Scenario I2, I6'!V$9</f>
        <v>1041.5907211895917</v>
      </c>
      <c r="J17" s="49">
        <f>'Scenario I2, I6'!V$24</f>
        <v>1023.9909276437843</v>
      </c>
      <c r="K17" s="49">
        <f>'Scenario I2, I6'!V$39</f>
        <v>1053.3603101736974</v>
      </c>
      <c r="L17" s="49">
        <f>'Scenario I2, I6'!D$54</f>
        <v>617.30907932011348</v>
      </c>
      <c r="M17" s="50">
        <f>'Scenario I2, I6'!D$69</f>
        <v>350.81013921113697</v>
      </c>
    </row>
    <row r="18" spans="2:13" x14ac:dyDescent="0.25">
      <c r="B18" s="41" t="str">
        <f>'Scenario I2, I6, I13'!F$2</f>
        <v>SNOPR Scenario I2, I6, I13</v>
      </c>
      <c r="C18" s="42">
        <f>'Scenario I2, I6, I13'!D$9</f>
        <v>462.68885998916534</v>
      </c>
      <c r="D18" s="42">
        <f>'Scenario I2, I6, I13'!D$24</f>
        <v>507.95029179338258</v>
      </c>
      <c r="E18" s="42">
        <f>'Scenario I2, I6, I13'!D$39</f>
        <v>444.74209257646339</v>
      </c>
      <c r="F18" s="42">
        <f>'Scenario I2, I6, I13'!M$9</f>
        <v>265.37251913265311</v>
      </c>
      <c r="G18" s="42">
        <f>'Scenario I2, I6, I13'!M$24</f>
        <v>271.83509603072969</v>
      </c>
      <c r="H18" s="42">
        <f>'Scenario I2, I6, I13'!M$39</f>
        <v>263.2293036093418</v>
      </c>
      <c r="I18" s="42">
        <f>'Scenario I2, I6, I13'!V$9</f>
        <v>987.59266552020733</v>
      </c>
      <c r="J18" s="42">
        <f>'Scenario I2, I6, I13'!V$24</f>
        <v>887.14121495327117</v>
      </c>
      <c r="K18" s="42">
        <f>'Scenario I2, I6, I13'!V$39</f>
        <v>1046.086843537415</v>
      </c>
      <c r="L18" s="42">
        <f>'Scenario I2, I6, I13'!D$54</f>
        <v>561.70638935108184</v>
      </c>
      <c r="M18" s="43">
        <f>'Scenario I2, I6, I13'!D$69</f>
        <v>373.79027855153208</v>
      </c>
    </row>
    <row r="19" spans="2:13" x14ac:dyDescent="0.25">
      <c r="B19" s="48" t="str">
        <f>'Scenario I17'!F$2</f>
        <v>SNOPR Scenario I17</v>
      </c>
      <c r="C19" s="49">
        <f>'Scenario I17'!D$9</f>
        <v>591.74438224064511</v>
      </c>
      <c r="D19" s="49">
        <f>'Scenario I17'!D$24</f>
        <v>694.15834805535167</v>
      </c>
      <c r="E19" s="49">
        <f>'Scenario I17'!D$39</f>
        <v>538.80533312913974</v>
      </c>
      <c r="F19" s="49">
        <f>'Scenario I17'!M$9</f>
        <v>391.12176861702108</v>
      </c>
      <c r="G19" s="49">
        <f>'Scenario I17'!M$24</f>
        <v>484.75808312128953</v>
      </c>
      <c r="H19" s="49">
        <f>'Scenario I17'!M$39</f>
        <v>348.34872917473825</v>
      </c>
      <c r="I19" s="49">
        <f>'Scenario I17'!V$9</f>
        <v>1156.4999702602217</v>
      </c>
      <c r="J19" s="49">
        <f>'Scenario I17'!V$24</f>
        <v>1135.7830797773647</v>
      </c>
      <c r="K19" s="49">
        <f>'Scenario I17'!V$39</f>
        <v>1170.3540694789078</v>
      </c>
      <c r="L19" s="49">
        <f>'Scenario I17'!D$54</f>
        <v>752.93705382436337</v>
      </c>
      <c r="M19" s="50">
        <f>'Scenario I17'!D$69</f>
        <v>446.20470997679803</v>
      </c>
    </row>
    <row r="20" spans="2:13" x14ac:dyDescent="0.25">
      <c r="B20" s="41" t="str">
        <f>'Scenario Int-11'!F$2</f>
        <v>SNOPR Scenario Int-11</v>
      </c>
      <c r="C20" s="42">
        <f>'Scenario Int-11'!D$9</f>
        <v>-165.9540299549395</v>
      </c>
      <c r="D20" s="42">
        <f>'Scenario Int-11'!D$24</f>
        <v>-380.92330941661976</v>
      </c>
      <c r="E20" s="42">
        <f>'Scenario Int-11'!D$39</f>
        <v>-69.341308210953656</v>
      </c>
      <c r="F20" s="42">
        <f>'Scenario Int-11'!M$9</f>
        <v>-227.97378071833649</v>
      </c>
      <c r="G20" s="42">
        <f>'Scenario Int-11'!M$24</f>
        <v>-623.42330779054896</v>
      </c>
      <c r="H20" s="42">
        <f>'Scenario Int-11'!M$39</f>
        <v>-98.472743621915626</v>
      </c>
      <c r="I20" s="42">
        <f>'Scenario Int-11'!V$9</f>
        <v>180.93760252365919</v>
      </c>
      <c r="J20" s="42">
        <f>'Scenario Int-11'!V$24</f>
        <v>87.316398963730563</v>
      </c>
      <c r="K20" s="42">
        <f>'Scenario Int-11'!V$39</f>
        <v>326.65447580645144</v>
      </c>
      <c r="L20" s="42">
        <f>'Scenario Int-11'!D$54</f>
        <v>-152.76710317460316</v>
      </c>
      <c r="M20" s="43">
        <f>'Scenario Int-11'!D$69</f>
        <v>-570.20985549132911</v>
      </c>
    </row>
    <row r="21" spans="2:13" x14ac:dyDescent="0.25">
      <c r="B21" s="48" t="str">
        <f>'Scenario Int-12'!F$2</f>
        <v>SNOPR Scenario Int-12</v>
      </c>
      <c r="C21" s="49">
        <f>'Scenario Int-12'!D$9</f>
        <v>-179.36959580241489</v>
      </c>
      <c r="D21" s="49">
        <f>'Scenario Int-12'!D$24</f>
        <v>-370.5938433572918</v>
      </c>
      <c r="E21" s="49">
        <f>'Scenario Int-12'!D$39</f>
        <v>-93.523921381960363</v>
      </c>
      <c r="F21" s="49">
        <f>'Scenario Int-12'!M$9</f>
        <v>-248.20099275133958</v>
      </c>
      <c r="G21" s="49">
        <f>'Scenario Int-12'!M$24</f>
        <v>-613.97720306513406</v>
      </c>
      <c r="H21" s="49">
        <f>'Scenario Int-12'!M$39</f>
        <v>-128.36719665271971</v>
      </c>
      <c r="I21" s="49">
        <f>'Scenario Int-12'!V$9</f>
        <v>195.23300940438864</v>
      </c>
      <c r="J21" s="49">
        <f>'Scenario Int-12'!V$24</f>
        <v>99.229870466321287</v>
      </c>
      <c r="K21" s="49">
        <f>'Scenario Int-12'!V$39</f>
        <v>342.28543650793625</v>
      </c>
      <c r="L21" s="49">
        <f>'Scenario Int-12'!D$54</f>
        <v>-185.28646825396842</v>
      </c>
      <c r="M21" s="50">
        <f>'Scenario Int-12'!D$69</f>
        <v>-583.08904624277466</v>
      </c>
    </row>
    <row r="22" spans="2:13" x14ac:dyDescent="0.25">
      <c r="B22" s="41" t="str">
        <f>'Scenario Int-13'!F$2</f>
        <v>SNOPR Scenario Int-13</v>
      </c>
      <c r="C22" s="42">
        <f>'Scenario Int-13'!D$9</f>
        <v>-137.7968726036938</v>
      </c>
      <c r="D22" s="42">
        <f>'Scenario Int-13'!D$24</f>
        <v>-319.68346352680373</v>
      </c>
      <c r="E22" s="42">
        <f>'Scenario Int-13'!D$39</f>
        <v>-42.243548339940318</v>
      </c>
      <c r="F22" s="42">
        <f>'Scenario Int-13'!M$9</f>
        <v>-206.09297242083784</v>
      </c>
      <c r="G22" s="42">
        <f>'Scenario Int-13'!M$24</f>
        <v>-535.39824499411066</v>
      </c>
      <c r="H22" s="42">
        <f>'Scenario Int-13'!M$39</f>
        <v>-72.194420498084469</v>
      </c>
      <c r="I22" s="42">
        <f>'Scenario Int-13'!V$9</f>
        <v>217.64567434210537</v>
      </c>
      <c r="J22" s="42">
        <f>'Scenario Int-13'!V$24</f>
        <v>136.56557065217388</v>
      </c>
      <c r="K22" s="42">
        <f>'Scenario Int-13'!V$39</f>
        <v>341.96849999999966</v>
      </c>
      <c r="L22" s="42">
        <f>'Scenario Int-13'!D$54</f>
        <v>-56.784261954262</v>
      </c>
      <c r="M22" s="43">
        <f>'Scenario Int-13'!D$69</f>
        <v>-505.59501618122994</v>
      </c>
    </row>
    <row r="23" spans="2:13" x14ac:dyDescent="0.25">
      <c r="B23" s="48" t="str">
        <f>'Scenario Int-14'!F$2</f>
        <v>SNOPR Scenario Int-14</v>
      </c>
      <c r="C23" s="49">
        <f>'Scenario Int-14'!D$9</f>
        <v>-149.18205443283551</v>
      </c>
      <c r="D23" s="49">
        <f>'Scenario Int-14'!D$24</f>
        <v>-308.50118880035069</v>
      </c>
      <c r="E23" s="49">
        <f>'Scenario Int-14'!D$39</f>
        <v>-65.452777367830436</v>
      </c>
      <c r="F23" s="49">
        <f>'Scenario Int-14'!M$9</f>
        <v>-221.57463032367946</v>
      </c>
      <c r="G23" s="49">
        <f>'Scenario Int-14'!M$24</f>
        <v>-518.92705882352925</v>
      </c>
      <c r="H23" s="49">
        <f>'Scenario Int-14'!M$39</f>
        <v>-100.35181774580316</v>
      </c>
      <c r="I23" s="49">
        <f>'Scenario Int-14'!V$9</f>
        <v>219.88694444444448</v>
      </c>
      <c r="J23" s="49">
        <f>'Scenario Int-14'!V$24</f>
        <v>135.84956521739136</v>
      </c>
      <c r="K23" s="49">
        <f>'Scenario Int-14'!V$39</f>
        <v>346.63184426229486</v>
      </c>
      <c r="L23" s="49">
        <f>'Scenario Int-14'!D$54</f>
        <v>-87.873651452282218</v>
      </c>
      <c r="M23" s="50">
        <f>'Scenario Int-14'!D$69</f>
        <v>-506.02521035598681</v>
      </c>
    </row>
    <row r="24" spans="2:13" x14ac:dyDescent="0.25">
      <c r="B24" s="156" t="str">
        <f>'Scenario 0.55'!F$2</f>
        <v>DOE SNOPR (Scenario 0.55)</v>
      </c>
      <c r="C24" s="42">
        <f>'Scenario 0.55'!D$9</f>
        <v>692.4967279553415</v>
      </c>
      <c r="D24" s="42">
        <f>'Scenario 0.55'!D$24</f>
        <v>749.25291880585939</v>
      </c>
      <c r="E24" s="42">
        <f>'Scenario 0.55'!D$39</f>
        <v>653.59588238078834</v>
      </c>
      <c r="F24" s="42">
        <f>'Scenario 0.55'!M$9</f>
        <v>501.9427376146794</v>
      </c>
      <c r="G24" s="42">
        <f>'Scenario 0.55'!M$24</f>
        <v>531.75851711026701</v>
      </c>
      <c r="H24" s="42">
        <f>'Scenario 0.55'!M$39</f>
        <v>483.19426180513989</v>
      </c>
      <c r="I24" s="42">
        <f>'Scenario 0.55'!V$9</f>
        <v>1147.8872484952713</v>
      </c>
      <c r="J24" s="42">
        <f>'Scenario 0.55'!V$24</f>
        <v>1176.3799999999987</v>
      </c>
      <c r="K24" s="42">
        <f>'Scenario 0.55'!V$39</f>
        <v>1125.1635085007747</v>
      </c>
      <c r="L24" s="42">
        <f>'Scenario 0.55'!D$54</f>
        <v>890.36009920634888</v>
      </c>
      <c r="M24" s="43">
        <f>'Scenario 0.55'!D$69</f>
        <v>611.14233576642357</v>
      </c>
    </row>
    <row r="25" spans="2:13" x14ac:dyDescent="0.25">
      <c r="B25" s="48" t="str">
        <f>'Scenario 39.55'!F$2</f>
        <v>SNOPR Scenario 39.55</v>
      </c>
      <c r="C25" s="49">
        <f>'Scenario 39.55'!D$9</f>
        <v>150.83728108675896</v>
      </c>
      <c r="D25" s="49">
        <f>'Scenario 39.55'!D$24</f>
        <v>-29.026467718493329</v>
      </c>
      <c r="E25" s="49">
        <f>'Scenario 39.55'!D$39</f>
        <v>302.35068149487847</v>
      </c>
      <c r="F25" s="49">
        <f>'Scenario 39.55'!M$9</f>
        <v>21.120077877127216</v>
      </c>
      <c r="G25" s="49">
        <f>'Scenario 39.55'!M$24</f>
        <v>-310.78483177570064</v>
      </c>
      <c r="H25" s="49">
        <f>'Scenario 39.55'!M$39</f>
        <v>169.27954943679572</v>
      </c>
      <c r="I25" s="49">
        <f>'Scenario 39.55'!V$9</f>
        <v>666.70757723577208</v>
      </c>
      <c r="J25" s="49">
        <f>'Scenario 39.55'!V$24</f>
        <v>600.785748373101</v>
      </c>
      <c r="K25" s="49">
        <f>'Scenario 39.55'!V$39</f>
        <v>864.0450000000003</v>
      </c>
      <c r="L25" s="49">
        <f>'Scenario 39.55'!D$54</f>
        <v>241.48538888888891</v>
      </c>
      <c r="M25" s="50">
        <f>'Scenario 39.55'!D$69</f>
        <v>46.152241379310318</v>
      </c>
    </row>
    <row r="26" spans="2:13" x14ac:dyDescent="0.25">
      <c r="B26" s="156" t="str">
        <f>'Scenario Int-11.55'!F$2</f>
        <v>SNOPR Scenario Int-11.55</v>
      </c>
      <c r="C26" s="42">
        <f>'Scenario Int-11.55'!D$9</f>
        <v>-150.22984672863905</v>
      </c>
      <c r="D26" s="42">
        <f>'Scenario Int-11.55'!D$24</f>
        <v>-364.19337029129787</v>
      </c>
      <c r="E26" s="42">
        <f>'Scenario Int-11.55'!D$39</f>
        <v>-5.6702618126491036</v>
      </c>
      <c r="F26" s="42">
        <f>'Scenario Int-11.55'!M$9</f>
        <v>-197.37708786936233</v>
      </c>
      <c r="G26" s="42">
        <f>'Scenario Int-11.55'!M$24</f>
        <v>-602.88098915989133</v>
      </c>
      <c r="H26" s="42">
        <f>'Scenario Int-11.55'!M$39</f>
        <v>-34.202671755725177</v>
      </c>
      <c r="I26" s="42">
        <f>'Scenario Int-11.55'!V$9</f>
        <v>184.94985989492102</v>
      </c>
      <c r="J26" s="42">
        <f>'Scenario Int-11.55'!V$24</f>
        <v>98.531111111111159</v>
      </c>
      <c r="K26" s="42">
        <f>'Scenario Int-11.55'!V$39</f>
        <v>354.20523316062184</v>
      </c>
      <c r="L26" s="42">
        <f>'Scenario Int-11.55'!D$54</f>
        <v>-139.45649122807023</v>
      </c>
      <c r="M26" s="43">
        <f>'Scenario Int-11.55'!D$69</f>
        <v>-541.11219081272088</v>
      </c>
    </row>
    <row r="27" spans="2:13" x14ac:dyDescent="0.25">
      <c r="B27" s="149" t="str">
        <f>'Scenario Int-12.55'!F$2</f>
        <v>SNOPR Scenario Int-12.55</v>
      </c>
      <c r="C27" s="49">
        <f>'Scenario Int-12.55'!D$9</f>
        <v>-157.01687908218022</v>
      </c>
      <c r="D27" s="49">
        <f>'Scenario Int-12.55'!D$24</f>
        <v>-350.60968804503733</v>
      </c>
      <c r="E27" s="49">
        <f>'Scenario Int-12.55'!D$39</f>
        <v>-26.260876847123964</v>
      </c>
      <c r="F27" s="49">
        <f>'Scenario Int-12.55'!M$9</f>
        <v>-212.48795950155807</v>
      </c>
      <c r="G27" s="49">
        <f>'Scenario Int-12.55'!M$24</f>
        <v>-592.10321573948431</v>
      </c>
      <c r="H27" s="49">
        <f>'Scenario Int-12.55'!M$39</f>
        <v>-59.688154014199895</v>
      </c>
      <c r="I27" s="49">
        <f>'Scenario Int-12.55'!V$9</f>
        <v>214.00144347826085</v>
      </c>
      <c r="J27" s="49">
        <f>'Scenario Int-12.55'!V$24</f>
        <v>114.22724867724875</v>
      </c>
      <c r="K27" s="49">
        <f>'Scenario Int-12.55'!V$39</f>
        <v>405.4463451776648</v>
      </c>
      <c r="L27" s="49">
        <f>'Scenario Int-12.55'!D$54</f>
        <v>-167.21172932330833</v>
      </c>
      <c r="M27" s="50">
        <f>'Scenario Int-12.55'!D$69</f>
        <v>-554.06265017667818</v>
      </c>
    </row>
    <row r="28" spans="2:13" x14ac:dyDescent="0.25">
      <c r="B28" s="156" t="str">
        <f>'Scenario Int-13.55'!F$2</f>
        <v>SNOPR Scenario Int-13.55</v>
      </c>
      <c r="C28" s="42">
        <f>'Scenario Int-13.55'!D$9</f>
        <v>-114.76234246473253</v>
      </c>
      <c r="D28" s="42">
        <f>'Scenario Int-13.55'!D$24</f>
        <v>-300.61852120958076</v>
      </c>
      <c r="E28" s="42">
        <f>'Scenario Int-13.55'!D$39</f>
        <v>34.856931864510017</v>
      </c>
      <c r="F28" s="42">
        <f>'Scenario Int-13.55'!M$9</f>
        <v>-173.24987603305775</v>
      </c>
      <c r="G28" s="42">
        <f>'Scenario Int-13.55'!M$24</f>
        <v>-513.00571253071246</v>
      </c>
      <c r="H28" s="42">
        <f>'Scenario Int-13.55'!M$39</f>
        <v>-1.0448630136986361</v>
      </c>
      <c r="I28" s="42">
        <f>'Scenario Int-13.55'!V$9</f>
        <v>223.0949177330896</v>
      </c>
      <c r="J28" s="42">
        <f>'Scenario Int-13.55'!V$24</f>
        <v>149.6249861495844</v>
      </c>
      <c r="K28" s="42">
        <f>'Scenario Int-13.55'!V$39</f>
        <v>365.68978494623656</v>
      </c>
      <c r="L28" s="42">
        <f>'Scenario Int-13.55'!D$54</f>
        <v>-62.952908163265263</v>
      </c>
      <c r="M28" s="43">
        <f>'Scenario Int-13.55'!D$69</f>
        <v>-458.96286274509828</v>
      </c>
    </row>
    <row r="29" spans="2:13" x14ac:dyDescent="0.25">
      <c r="B29" s="164" t="str">
        <f>'Scenario Int-14.55'!F$2</f>
        <v>SNOPR Scenario Int-14.55</v>
      </c>
      <c r="C29" s="146">
        <f>'Scenario Int-14.55'!D$9</f>
        <v>-118.4270816773778</v>
      </c>
      <c r="D29" s="146">
        <f>'Scenario Int-14.55'!D$24</f>
        <v>-286.06114175389661</v>
      </c>
      <c r="E29" s="146">
        <f>'Scenario Int-14.55'!D$39</f>
        <v>16.545080746757264</v>
      </c>
      <c r="F29" s="146">
        <f>'Scenario Int-14.55'!M$9</f>
        <v>-181.70627532038046</v>
      </c>
      <c r="G29" s="146">
        <f>'Scenario Int-14.55'!M$24</f>
        <v>-493.47938650306719</v>
      </c>
      <c r="H29" s="146">
        <f>'Scenario Int-14.55'!M$39</f>
        <v>-23.292880299251898</v>
      </c>
      <c r="I29" s="146">
        <f>'Scenario Int-14.55'!V$9</f>
        <v>238.82499999999996</v>
      </c>
      <c r="J29" s="146">
        <f>'Scenario Int-14.55'!V$24</f>
        <v>152.59373961218839</v>
      </c>
      <c r="K29" s="146">
        <f>'Scenario Int-14.55'!V$39</f>
        <v>403.53126984126965</v>
      </c>
      <c r="L29" s="146">
        <f>'Scenario Int-14.55'!D$54</f>
        <v>-81.421348600508892</v>
      </c>
      <c r="M29" s="147">
        <f>'Scenario Int-14.55'!D$69</f>
        <v>-455.23529411764684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M12"/>
  <sheetViews>
    <sheetView showGridLines="0" workbookViewId="0">
      <selection activeCell="D14" sqref="D14"/>
    </sheetView>
  </sheetViews>
  <sheetFormatPr defaultRowHeight="15" x14ac:dyDescent="0.25"/>
  <cols>
    <col min="2" max="2" width="28.42578125" customWidth="1"/>
    <col min="3" max="3" width="8" style="36" customWidth="1"/>
    <col min="4" max="4" width="6.42578125" style="36" customWidth="1"/>
    <col min="5" max="5" width="8" style="36" customWidth="1"/>
    <col min="6" max="6" width="11.28515625" style="36" customWidth="1"/>
    <col min="7" max="7" width="11" style="36" customWidth="1"/>
    <col min="8" max="8" width="12.5703125" style="36" customWidth="1"/>
    <col min="9" max="9" width="9.85546875" style="36" customWidth="1"/>
    <col min="10" max="10" width="10" style="36" customWidth="1"/>
    <col min="11" max="11" width="10.28515625" style="36" customWidth="1"/>
    <col min="12" max="12" width="6.28515625" style="36" customWidth="1"/>
    <col min="13" max="13" width="6.7109375" style="36" customWidth="1"/>
  </cols>
  <sheetData>
    <row r="1" spans="2:13" x14ac:dyDescent="0.25">
      <c r="B1" t="s">
        <v>26</v>
      </c>
    </row>
    <row r="2" spans="2:13" s="35" customFormat="1" ht="45.75" x14ac:dyDescent="0.25">
      <c r="B2" s="158"/>
      <c r="C2" s="159" t="s">
        <v>14</v>
      </c>
      <c r="D2" s="159" t="s">
        <v>15</v>
      </c>
      <c r="E2" s="159" t="s">
        <v>16</v>
      </c>
      <c r="F2" s="159" t="s">
        <v>17</v>
      </c>
      <c r="G2" s="159" t="s">
        <v>18</v>
      </c>
      <c r="H2" s="159" t="s">
        <v>19</v>
      </c>
      <c r="I2" s="159" t="s">
        <v>13</v>
      </c>
      <c r="J2" s="159" t="s">
        <v>20</v>
      </c>
      <c r="K2" s="159" t="s">
        <v>21</v>
      </c>
      <c r="L2" s="159" t="s">
        <v>22</v>
      </c>
      <c r="M2" s="160" t="s">
        <v>23</v>
      </c>
    </row>
    <row r="3" spans="2:13" x14ac:dyDescent="0.25">
      <c r="B3" s="38" t="str">
        <f>'Scenario 0'!F$2</f>
        <v>DOE SNOPR (Scenario 0)</v>
      </c>
      <c r="C3" s="58">
        <f>'Scenario 0'!D$10</f>
        <v>561.06610451218796</v>
      </c>
      <c r="D3" s="58">
        <f>'Scenario 0'!D$25</f>
        <v>596.83954642728145</v>
      </c>
      <c r="E3" s="58">
        <f>'Scenario 0'!D$40</f>
        <v>536.8889216346314</v>
      </c>
      <c r="F3" s="58">
        <f>'Scenario 0'!M$10</f>
        <v>437.13926340600983</v>
      </c>
      <c r="G3" s="58">
        <f>'Scenario 0'!M$25</f>
        <v>492.17466631073142</v>
      </c>
      <c r="H3" s="58">
        <f>'Scenario 0'!M$40</f>
        <v>405.10653822249884</v>
      </c>
      <c r="I3" s="58">
        <f>'Scenario 0'!V$10</f>
        <v>864.79270400772521</v>
      </c>
      <c r="J3" s="58">
        <f>'Scenario 0'!V$25</f>
        <v>772.60716599190323</v>
      </c>
      <c r="K3" s="58">
        <f>'Scenario 0'!V$40</f>
        <v>948.89179132040647</v>
      </c>
      <c r="L3" s="58">
        <f>'Scenario 0'!D$55</f>
        <v>692.43596853490737</v>
      </c>
      <c r="M3" s="59">
        <f>'Scenario 0'!D$70</f>
        <v>482.20925549915404</v>
      </c>
    </row>
    <row r="4" spans="2:13" s="37" customFormat="1" x14ac:dyDescent="0.25">
      <c r="B4" s="41" t="str">
        <f>'Scenario Int-11'!F$2</f>
        <v>SNOPR Scenario Int-11</v>
      </c>
      <c r="C4" s="42">
        <f>'Scenario Int-11'!D$10</f>
        <v>-124.716164606568</v>
      </c>
      <c r="D4" s="42">
        <f>'Scenario Int-11'!D$25</f>
        <v>-273.50859236267877</v>
      </c>
      <c r="E4" s="42">
        <f>'Scenario Int-11'!D$40</f>
        <v>-28.61283262085724</v>
      </c>
      <c r="F4" s="42">
        <f>'Scenario Int-11'!M$10</f>
        <v>-225.28685287846474</v>
      </c>
      <c r="G4" s="42">
        <f>'Scenario Int-11'!M$25</f>
        <v>-402.85348076923083</v>
      </c>
      <c r="H4" s="42">
        <f>'Scenario Int-11'!M$40</f>
        <v>-136.78719169329079</v>
      </c>
      <c r="I4" s="42">
        <f>'Scenario Int-11'!V$10</f>
        <v>228.63492581602358</v>
      </c>
      <c r="J4" s="42">
        <f>'Scenario Int-11'!V$25</f>
        <v>-46.36674242424246</v>
      </c>
      <c r="K4" s="42">
        <f>'Scenario Int-11'!V$40</f>
        <v>620.36392086330886</v>
      </c>
      <c r="L4" s="42">
        <f>'Scenario Int-11'!D$55</f>
        <v>-115.27863526570052</v>
      </c>
      <c r="M4" s="43">
        <f>'Scenario Int-11'!D$70</f>
        <v>-549.00670520231176</v>
      </c>
    </row>
    <row r="5" spans="2:13" x14ac:dyDescent="0.25">
      <c r="B5" s="44" t="str">
        <f>'Scenario Int-12'!F$2</f>
        <v>SNOPR Scenario Int-12</v>
      </c>
      <c r="C5" s="39">
        <f>'Scenario Int-12'!D$10</f>
        <v>-136.71532955369196</v>
      </c>
      <c r="D5" s="39">
        <f>'Scenario Int-12'!D$25</f>
        <v>-249.21471497200486</v>
      </c>
      <c r="E5" s="39">
        <f>'Scenario Int-12'!D$40</f>
        <v>-63.181202361100453</v>
      </c>
      <c r="F5" s="39">
        <f>'Scenario Int-12'!M$10</f>
        <v>-216.1126714648606</v>
      </c>
      <c r="G5" s="39">
        <f>'Scenario Int-12'!M$25</f>
        <v>-381.099278876835</v>
      </c>
      <c r="H5" s="39">
        <f>'Scenario Int-12'!M$40</f>
        <v>-134.22036426987671</v>
      </c>
      <c r="I5" s="39">
        <f>'Scenario Int-12'!V$10</f>
        <v>155.26299922299907</v>
      </c>
      <c r="J5" s="39">
        <f>'Scenario Int-12'!V$25</f>
        <v>-14.523232323232346</v>
      </c>
      <c r="K5" s="39">
        <f>'Scenario Int-12'!V$40</f>
        <v>426.92096969696917</v>
      </c>
      <c r="L5" s="39">
        <f>'Scenario Int-12'!D$55</f>
        <v>-133.34012121212109</v>
      </c>
      <c r="M5" s="40">
        <f>'Scenario Int-12'!D$70</f>
        <v>-561.95935797665322</v>
      </c>
    </row>
    <row r="6" spans="2:13" s="37" customFormat="1" x14ac:dyDescent="0.25">
      <c r="B6" s="41" t="str">
        <f>'Scenario Int-13'!F$2</f>
        <v>SNOPR Scenario Int-13</v>
      </c>
      <c r="C6" s="42">
        <f>'Scenario Int-13'!D$10</f>
        <v>-108.11539650721697</v>
      </c>
      <c r="D6" s="42">
        <f>'Scenario Int-13'!D$25</f>
        <v>-240.27168018817699</v>
      </c>
      <c r="E6" s="42">
        <f>'Scenario Int-13'!D$40</f>
        <v>-20.879414905761063</v>
      </c>
      <c r="F6" s="42">
        <f>'Scenario Int-13'!M$10</f>
        <v>-177.94712213913385</v>
      </c>
      <c r="G6" s="42">
        <f>'Scenario Int-13'!M$25</f>
        <v>-366.73527569775325</v>
      </c>
      <c r="H6" s="42">
        <f>'Scenario Int-13'!M$40</f>
        <v>-83.745424592391387</v>
      </c>
      <c r="I6" s="42">
        <f>'Scenario Int-13'!V$10</f>
        <v>138.42098149637991</v>
      </c>
      <c r="J6" s="42">
        <f>'Scenario Int-13'!V$25</f>
        <v>-34.344373368146236</v>
      </c>
      <c r="K6" s="42">
        <f>'Scenario Int-13'!V$40</f>
        <v>415.85968553459134</v>
      </c>
      <c r="L6" s="42">
        <f>'Scenario Int-13'!D$55</f>
        <v>-55.265383631713583</v>
      </c>
      <c r="M6" s="43">
        <f>'Scenario Int-13'!D$70</f>
        <v>-448.22404564315354</v>
      </c>
    </row>
    <row r="7" spans="2:13" x14ac:dyDescent="0.25">
      <c r="B7" s="44" t="str">
        <f>'Scenario Int-14'!F$2</f>
        <v>SNOPR Scenario Int-14</v>
      </c>
      <c r="C7" s="39">
        <f>'Scenario Int-14'!D$10</f>
        <v>-104.31557097413817</v>
      </c>
      <c r="D7" s="39">
        <f>'Scenario Int-14'!D$25</f>
        <v>-223.41431017690255</v>
      </c>
      <c r="E7" s="39">
        <f>'Scenario Int-14'!D$40</f>
        <v>-25.833339352357005</v>
      </c>
      <c r="F7" s="39">
        <f>'Scenario Int-14'!M$10</f>
        <v>-184.82518006795036</v>
      </c>
      <c r="G7" s="39">
        <f>'Scenario Int-14'!M$25</f>
        <v>-361.38443537414992</v>
      </c>
      <c r="H7" s="39">
        <f>'Scenario Int-14'!M$40</f>
        <v>-96.695432937181508</v>
      </c>
      <c r="I7" s="39">
        <f>'Scenario Int-14'!V$10</f>
        <v>178.31885324779452</v>
      </c>
      <c r="J7" s="39">
        <f>'Scenario Int-14'!V$25</f>
        <v>5.5231503267973734</v>
      </c>
      <c r="K7" s="39">
        <f>'Scenario Int-14'!V$40</f>
        <v>452.56929460580869</v>
      </c>
      <c r="L7" s="39">
        <f>'Scenario Int-14'!D$55</f>
        <v>-56.980805626598446</v>
      </c>
      <c r="M7" s="40">
        <f>'Scenario Int-14'!D$70</f>
        <v>-426.41008298755156</v>
      </c>
    </row>
    <row r="8" spans="2:13" s="37" customFormat="1" x14ac:dyDescent="0.25">
      <c r="B8" s="156" t="str">
        <f>'Scenario 0.55'!F$2</f>
        <v>DOE SNOPR (Scenario 0.55)</v>
      </c>
      <c r="C8" s="42">
        <f>'Scenario 0.55'!D$10</f>
        <v>608.5477995911873</v>
      </c>
      <c r="D8" s="42">
        <f>'Scenario 0.55'!D$25</f>
        <v>617.4754125283099</v>
      </c>
      <c r="E8" s="42">
        <f>'Scenario 0.55'!D$40</f>
        <v>600.79207569562527</v>
      </c>
      <c r="F8" s="42">
        <f>'Scenario 0.55'!M$10</f>
        <v>498.66397148676128</v>
      </c>
      <c r="G8" s="42">
        <f>'Scenario 0.55'!M$25</f>
        <v>510.61592074592045</v>
      </c>
      <c r="H8" s="42">
        <f>'Scenario 0.55'!M$40</f>
        <v>489.39202531645674</v>
      </c>
      <c r="I8" s="42">
        <f>'Scenario 0.55'!V$10</f>
        <v>839.71809962100735</v>
      </c>
      <c r="J8" s="42">
        <f>'Scenario 0.55'!V$25</f>
        <v>783.37775210084067</v>
      </c>
      <c r="K8" s="42">
        <f>'Scenario 0.55'!V$40</f>
        <v>899.64660335195549</v>
      </c>
      <c r="L8" s="42">
        <f>'Scenario 0.55'!D$55</f>
        <v>770.27441138421818</v>
      </c>
      <c r="M8" s="43">
        <f>'Scenario 0.55'!D$70</f>
        <v>592.25930864197528</v>
      </c>
    </row>
    <row r="9" spans="2:13" x14ac:dyDescent="0.25">
      <c r="B9" s="48" t="str">
        <f>'Scenario Int-11.55'!F$2</f>
        <v>SNOPR Scenario Int-11.55</v>
      </c>
      <c r="C9" s="49">
        <f>'Scenario Int-11.55'!D$10</f>
        <v>-103.62587735747839</v>
      </c>
      <c r="D9" s="49">
        <f>'Scenario Int-11.55'!D$25</f>
        <v>-252.60149910371615</v>
      </c>
      <c r="E9" s="49">
        <f>'Scenario Int-11.55'!D$40</f>
        <v>28.121271125589104</v>
      </c>
      <c r="F9" s="49">
        <f>'Scenario Int-11.55'!M$10</f>
        <v>-175.62335650446883</v>
      </c>
      <c r="G9" s="49">
        <f>'Scenario Int-11.55'!M$25</f>
        <v>-375.94830779480338</v>
      </c>
      <c r="H9" s="49">
        <f>'Scenario Int-11.55'!M$40</f>
        <v>-56.633347843292498</v>
      </c>
      <c r="I9" s="49">
        <f>'Scenario Int-11.55'!V$10</f>
        <v>161.11361157024814</v>
      </c>
      <c r="J9" s="49">
        <f>'Scenario Int-11.55'!V$25</f>
        <v>-39.209806701030963</v>
      </c>
      <c r="K9" s="49">
        <f>'Scenario Int-11.55'!V$40</f>
        <v>519.29557603686646</v>
      </c>
      <c r="L9" s="49">
        <f>'Scenario Int-11.55'!D$55</f>
        <v>-85.799502133712664</v>
      </c>
      <c r="M9" s="50">
        <f>'Scenario Int-11.55'!D$70</f>
        <v>-532.48544217687061</v>
      </c>
    </row>
    <row r="10" spans="2:13" s="37" customFormat="1" x14ac:dyDescent="0.25">
      <c r="B10" s="41" t="str">
        <f>'Scenario Int-12.55'!F$2</f>
        <v>SNOPR Scenario Int-12.55</v>
      </c>
      <c r="C10" s="42">
        <f>'Scenario Int-12.55'!D$10</f>
        <v>-105.03335518188216</v>
      </c>
      <c r="D10" s="42">
        <f>'Scenario Int-12.55'!D$25</f>
        <v>-233.51459736774672</v>
      </c>
      <c r="E10" s="42">
        <f>'Scenario Int-12.55'!D$40</f>
        <v>8.7670942911067087</v>
      </c>
      <c r="F10" s="42">
        <f>'Scenario Int-12.55'!M$10</f>
        <v>-173.30865413161831</v>
      </c>
      <c r="G10" s="42">
        <f>'Scenario Int-12.55'!M$25</f>
        <v>-363.1705655355957</v>
      </c>
      <c r="H10" s="42">
        <f>'Scenario Int-12.55'!M$40</f>
        <v>-60.91698306419849</v>
      </c>
      <c r="I10" s="42">
        <f>'Scenario Int-12.55'!V$10</f>
        <v>151.09215669755687</v>
      </c>
      <c r="J10" s="42">
        <f>'Scenario Int-12.55'!V$25</f>
        <v>-6.8561855670103409</v>
      </c>
      <c r="K10" s="42">
        <f>'Scenario Int-12.55'!V$40</f>
        <v>449.31092457420903</v>
      </c>
      <c r="L10" s="42">
        <f>'Scenario Int-12.55'!D$55</f>
        <v>-116.06784593437938</v>
      </c>
      <c r="M10" s="43">
        <f>'Scenario Int-12.55'!D$70</f>
        <v>-534.97747152619604</v>
      </c>
    </row>
    <row r="11" spans="2:13" x14ac:dyDescent="0.25">
      <c r="B11" s="48" t="str">
        <f>'Scenario Int-13.55'!F$2</f>
        <v>SNOPR Scenario Int-13.55</v>
      </c>
      <c r="C11" s="49">
        <f>'Scenario Int-13.55'!D$10</f>
        <v>-77.910929020330229</v>
      </c>
      <c r="D11" s="49">
        <f>'Scenario Int-13.55'!D$25</f>
        <v>-225.35763090531995</v>
      </c>
      <c r="E11" s="49">
        <f>'Scenario Int-13.55'!D$40</f>
        <v>52.753700166088393</v>
      </c>
      <c r="F11" s="49">
        <f>'Scenario Int-13.55'!M$10</f>
        <v>-137.04525925925924</v>
      </c>
      <c r="G11" s="49">
        <f>'Scenario Int-13.55'!M$25</f>
        <v>-348.51356484762579</v>
      </c>
      <c r="H11" s="49">
        <f>'Scenario Int-13.55'!M$40</f>
        <v>-11.092629801604035</v>
      </c>
      <c r="I11" s="49">
        <f>'Scenario Int-13.55'!V$10</f>
        <v>127.59976542137284</v>
      </c>
      <c r="J11" s="49">
        <f>'Scenario Int-13.55'!V$25</f>
        <v>-29.691318242343591</v>
      </c>
      <c r="K11" s="49">
        <f>'Scenario Int-13.55'!V$40</f>
        <v>422.91377499999993</v>
      </c>
      <c r="L11" s="49">
        <f>'Scenario Int-13.55'!D$55</f>
        <v>-33.070921248142632</v>
      </c>
      <c r="M11" s="50">
        <f>'Scenario Int-13.55'!D$70</f>
        <v>-394.86079710144935</v>
      </c>
    </row>
    <row r="12" spans="2:13" s="37" customFormat="1" x14ac:dyDescent="0.25">
      <c r="B12" s="45" t="str">
        <f>'Scenario Int-14.55'!F$2</f>
        <v>SNOPR Scenario Int-14.55</v>
      </c>
      <c r="C12" s="46">
        <f>'Scenario Int-14.55'!D$10</f>
        <v>-68.538117969797895</v>
      </c>
      <c r="D12" s="46">
        <f>'Scenario Int-14.55'!D$25</f>
        <v>-206.41609386583565</v>
      </c>
      <c r="E12" s="46">
        <f>'Scenario Int-14.55'!D$40</f>
        <v>53.354801756619331</v>
      </c>
      <c r="F12" s="46">
        <f>'Scenario Int-14.55'!M$10</f>
        <v>-139.05446853516673</v>
      </c>
      <c r="G12" s="46">
        <f>'Scenario Int-14.55'!M$25</f>
        <v>-341.60659348441942</v>
      </c>
      <c r="H12" s="46">
        <f>'Scenario Int-14.55'!M$40</f>
        <v>-18.37784388185651</v>
      </c>
      <c r="I12" s="46">
        <f>'Scenario Int-14.55'!V$10</f>
        <v>170.83728298611092</v>
      </c>
      <c r="J12" s="46">
        <f>'Scenario Int-14.55'!V$25</f>
        <v>12.542293333333337</v>
      </c>
      <c r="K12" s="46">
        <f>'Scenario Int-14.55'!V$40</f>
        <v>466.16375621890523</v>
      </c>
      <c r="L12" s="46">
        <f>'Scenario Int-14.55'!D$55</f>
        <v>-35.452670623145416</v>
      </c>
      <c r="M12" s="47">
        <f>'Scenario Int-14.55'!D$70</f>
        <v>-370.79190821256026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M12"/>
  <sheetViews>
    <sheetView showGridLines="0" workbookViewId="0">
      <selection activeCell="D15" sqref="D15"/>
    </sheetView>
  </sheetViews>
  <sheetFormatPr defaultRowHeight="15" x14ac:dyDescent="0.25"/>
  <cols>
    <col min="1" max="1" width="9.140625" style="51"/>
    <col min="2" max="2" width="25.7109375" style="51" customWidth="1"/>
    <col min="3" max="3" width="7.85546875" style="162" customWidth="1"/>
    <col min="4" max="4" width="6.42578125" style="162" customWidth="1"/>
    <col min="5" max="5" width="8" style="162" customWidth="1"/>
    <col min="6" max="6" width="11.28515625" style="162" customWidth="1"/>
    <col min="7" max="7" width="11" style="162" customWidth="1"/>
    <col min="8" max="8" width="12.5703125" style="162" customWidth="1"/>
    <col min="9" max="9" width="9.85546875" style="162" customWidth="1"/>
    <col min="10" max="10" width="10" style="162" customWidth="1"/>
    <col min="11" max="11" width="10.28515625" style="162" customWidth="1"/>
    <col min="12" max="13" width="6.7109375" style="162" customWidth="1"/>
    <col min="14" max="16384" width="9.140625" style="51"/>
  </cols>
  <sheetData>
    <row r="1" spans="2:13" x14ac:dyDescent="0.25">
      <c r="B1" s="51" t="s">
        <v>27</v>
      </c>
    </row>
    <row r="2" spans="2:13" s="163" customFormat="1" ht="45.75" x14ac:dyDescent="0.25">
      <c r="B2" s="148"/>
      <c r="C2" s="154" t="s">
        <v>14</v>
      </c>
      <c r="D2" s="154" t="s">
        <v>15</v>
      </c>
      <c r="E2" s="154" t="s">
        <v>16</v>
      </c>
      <c r="F2" s="154" t="s">
        <v>17</v>
      </c>
      <c r="G2" s="154" t="s">
        <v>18</v>
      </c>
      <c r="H2" s="154" t="s">
        <v>19</v>
      </c>
      <c r="I2" s="154" t="s">
        <v>13</v>
      </c>
      <c r="J2" s="154" t="s">
        <v>20</v>
      </c>
      <c r="K2" s="154" t="s">
        <v>21</v>
      </c>
      <c r="L2" s="154" t="s">
        <v>22</v>
      </c>
      <c r="M2" s="155" t="s">
        <v>23</v>
      </c>
    </row>
    <row r="3" spans="2:13" x14ac:dyDescent="0.25">
      <c r="B3" s="52" t="str">
        <f>'Scenario 0'!F$2</f>
        <v>DOE SNOPR (Scenario 0)</v>
      </c>
      <c r="C3" s="151">
        <f>'Scenario 0'!D$11</f>
        <v>506.17270720704676</v>
      </c>
      <c r="D3" s="151">
        <f>'Scenario 0'!D$26</f>
        <v>486.926951146291</v>
      </c>
      <c r="E3" s="151">
        <f>'Scenario 0'!D$41</f>
        <v>527.62032564744095</v>
      </c>
      <c r="F3" s="151">
        <f>'Scenario 0'!M$11</f>
        <v>399.43844435134736</v>
      </c>
      <c r="G3" s="151">
        <f>'Scenario 0'!M$26</f>
        <v>404.56986264476171</v>
      </c>
      <c r="H3" s="151">
        <f>'Scenario 0'!M$41</f>
        <v>393.91264501160128</v>
      </c>
      <c r="I3" s="151">
        <f>'Scenario 0'!V$11</f>
        <v>800.64883164300136</v>
      </c>
      <c r="J3" s="151">
        <f>'Scenario 0'!V$26</f>
        <v>668.13304054054174</v>
      </c>
      <c r="K3" s="151">
        <f>'Scenario 0'!V$41</f>
        <v>956.4396822594872</v>
      </c>
      <c r="L3" s="151">
        <f>'Scenario 0'!D$56</f>
        <v>662.13373955431814</v>
      </c>
      <c r="M3" s="152">
        <f>'Scenario 0'!D$71</f>
        <v>553.53072049689433</v>
      </c>
    </row>
    <row r="4" spans="2:13" s="37" customFormat="1" x14ac:dyDescent="0.25">
      <c r="B4" s="41" t="str">
        <f>'Scenario Int-11'!F$2</f>
        <v>SNOPR Scenario Int-11</v>
      </c>
      <c r="C4" s="42">
        <f>'Scenario Int-11'!D$11</f>
        <v>-104.87594974316804</v>
      </c>
      <c r="D4" s="42">
        <f>'Scenario Int-11'!D$26</f>
        <v>-130.77656348537383</v>
      </c>
      <c r="E4" s="42">
        <f>'Scenario Int-11'!D$41</f>
        <v>-75.981398578531781</v>
      </c>
      <c r="F4" s="42">
        <f>'Scenario Int-11'!M$11</f>
        <v>-165.75196167494698</v>
      </c>
      <c r="G4" s="42">
        <f>'Scenario Int-11'!M$26</f>
        <v>-153.27908868335135</v>
      </c>
      <c r="H4" s="42">
        <f>'Scenario Int-11'!M$41</f>
        <v>-179.36142475512042</v>
      </c>
      <c r="I4" s="42">
        <f>'Scenario Int-11'!V$11</f>
        <v>141.16942168674714</v>
      </c>
      <c r="J4" s="42">
        <f>'Scenario Int-11'!V$26</f>
        <v>-87.912805836139185</v>
      </c>
      <c r="K4" s="42">
        <f>'Scenario Int-11'!V$41</f>
        <v>406.59499349804895</v>
      </c>
      <c r="L4" s="42">
        <f>'Scenario Int-11'!D$56</f>
        <v>-54.991696832579137</v>
      </c>
      <c r="M4" s="43">
        <f>'Scenario Int-11'!D$71</f>
        <v>-337.24579500656995</v>
      </c>
    </row>
    <row r="5" spans="2:13" x14ac:dyDescent="0.25">
      <c r="B5" s="48" t="str">
        <f>'Scenario Int-12'!F$2</f>
        <v>SNOPR Scenario Int-12</v>
      </c>
      <c r="C5" s="49">
        <f>'Scenario Int-12'!D$11</f>
        <v>-114.3833797833089</v>
      </c>
      <c r="D5" s="49">
        <f>'Scenario Int-12'!D$26</f>
        <v>-123.96241919149044</v>
      </c>
      <c r="E5" s="49">
        <f>'Scenario Int-12'!D$41</f>
        <v>-103.72221777782821</v>
      </c>
      <c r="F5" s="49">
        <f>'Scenario Int-12'!M$11</f>
        <v>-179.65603122782102</v>
      </c>
      <c r="G5" s="49">
        <f>'Scenario Int-12'!M$26</f>
        <v>-151.79152883569117</v>
      </c>
      <c r="H5" s="49">
        <f>'Scenario Int-12'!M$41</f>
        <v>-210.05968536657775</v>
      </c>
      <c r="I5" s="49">
        <f>'Scenario Int-12'!V$11</f>
        <v>146.77495808383219</v>
      </c>
      <c r="J5" s="49">
        <f>'Scenario Int-12'!V$26</f>
        <v>-59.695499438832783</v>
      </c>
      <c r="K5" s="49">
        <f>'Scenario Int-12'!V$41</f>
        <v>382.93051347881914</v>
      </c>
      <c r="L5" s="49">
        <f>'Scenario Int-12'!D$56</f>
        <v>-66.570783722682762</v>
      </c>
      <c r="M5" s="50">
        <f>'Scenario Int-12'!D$71</f>
        <v>-367.98835958005202</v>
      </c>
    </row>
    <row r="6" spans="2:13" s="37" customFormat="1" x14ac:dyDescent="0.25">
      <c r="B6" s="41" t="str">
        <f>'Scenario Int-13'!F$2</f>
        <v>SNOPR Scenario Int-13</v>
      </c>
      <c r="C6" s="42">
        <f>'Scenario Int-13'!D$11</f>
        <v>-95.343603386078215</v>
      </c>
      <c r="D6" s="42">
        <f>'Scenario Int-13'!D$26</f>
        <v>-141.519165787704</v>
      </c>
      <c r="E6" s="42">
        <f>'Scenario Int-13'!D$41</f>
        <v>-43.970501834897291</v>
      </c>
      <c r="F6" s="42">
        <f>'Scenario Int-13'!M$11</f>
        <v>-154.37855706165286</v>
      </c>
      <c r="G6" s="42">
        <f>'Scenario Int-13'!M$26</f>
        <v>-165.66887894883982</v>
      </c>
      <c r="H6" s="42">
        <f>'Scenario Int-13'!M$41</f>
        <v>-142.08090742996364</v>
      </c>
      <c r="I6" s="42">
        <f>'Scenario Int-13'!V$11</f>
        <v>140.82854779411772</v>
      </c>
      <c r="J6" s="42">
        <f>'Scenario Int-13'!V$26</f>
        <v>-103.43422018348613</v>
      </c>
      <c r="K6" s="42">
        <f>'Scenario Int-13'!V$41</f>
        <v>421.08793421052644</v>
      </c>
      <c r="L6" s="42">
        <f>'Scenario Int-13'!D$56</f>
        <v>-26.165394736842103</v>
      </c>
      <c r="M6" s="43">
        <f>'Scenario Int-13'!D$71</f>
        <v>-310.87476572958485</v>
      </c>
    </row>
    <row r="7" spans="2:13" x14ac:dyDescent="0.25">
      <c r="B7" s="48" t="str">
        <f>'Scenario Int-14'!F$2</f>
        <v>SNOPR Scenario Int-14</v>
      </c>
      <c r="C7" s="49">
        <f>'Scenario Int-14'!D$11</f>
        <v>-104.263305241943</v>
      </c>
      <c r="D7" s="49">
        <f>'Scenario Int-14'!D$26</f>
        <v>-136.47639950527324</v>
      </c>
      <c r="E7" s="49">
        <f>'Scenario Int-14'!D$41</f>
        <v>-68.502034531675832</v>
      </c>
      <c r="F7" s="49">
        <f>'Scenario Int-14'!M$11</f>
        <v>-166.02376038478425</v>
      </c>
      <c r="G7" s="49">
        <f>'Scenario Int-14'!M$26</f>
        <v>-163.4633379927314</v>
      </c>
      <c r="H7" s="49">
        <f>'Scenario Int-14'!M$41</f>
        <v>-168.81262484774672</v>
      </c>
      <c r="I7" s="49">
        <f>'Scenario Int-14'!V$11</f>
        <v>139.11651432053614</v>
      </c>
      <c r="J7" s="49">
        <f>'Scenario Int-14'!V$26</f>
        <v>-87.56852064220179</v>
      </c>
      <c r="K7" s="49">
        <f>'Scenario Int-14'!V$41</f>
        <v>396.16378413524069</v>
      </c>
      <c r="L7" s="49">
        <f>'Scenario Int-14'!D$56</f>
        <v>-40.371631863882435</v>
      </c>
      <c r="M7" s="50">
        <f>'Scenario Int-14'!D$71</f>
        <v>-343.95629183400263</v>
      </c>
    </row>
    <row r="8" spans="2:13" s="37" customFormat="1" x14ac:dyDescent="0.25">
      <c r="B8" s="156" t="str">
        <f>'Scenario 0.55'!F$2</f>
        <v>DOE SNOPR (Scenario 0.55)</v>
      </c>
      <c r="C8" s="42">
        <f>'Scenario 0.55'!D$11</f>
        <v>542.57851465902399</v>
      </c>
      <c r="D8" s="42">
        <f>'Scenario 0.55'!D$26</f>
        <v>502.46349854853736</v>
      </c>
      <c r="E8" s="42">
        <f>'Scenario 0.55'!D$41</f>
        <v>600.25476062467806</v>
      </c>
      <c r="F8" s="42">
        <f>'Scenario 0.55'!M$11</f>
        <v>447.06321827411108</v>
      </c>
      <c r="G8" s="42">
        <f>'Scenario 0.55'!M$26</f>
        <v>418.56558033161787</v>
      </c>
      <c r="H8" s="42">
        <f>'Scenario 0.55'!M$41</f>
        <v>488.39188225538982</v>
      </c>
      <c r="I8" s="42">
        <f>'Scenario 0.55'!V$11</f>
        <v>776.73501120573678</v>
      </c>
      <c r="J8" s="42">
        <f>'Scenario 0.55'!V$26</f>
        <v>677.24706201550509</v>
      </c>
      <c r="K8" s="42">
        <f>'Scenario 0.55'!V$41</f>
        <v>913.12125398512251</v>
      </c>
      <c r="L8" s="42">
        <f>'Scenario 0.55'!D$56</f>
        <v>723.8115344827587</v>
      </c>
      <c r="M8" s="43">
        <f>'Scenario 0.55'!D$71</f>
        <v>673.81874999999991</v>
      </c>
    </row>
    <row r="9" spans="2:13" x14ac:dyDescent="0.25">
      <c r="B9" s="48" t="str">
        <f>'Scenario Int-11.55'!F$2</f>
        <v>SNOPR Scenario Int-11.55</v>
      </c>
      <c r="C9" s="49">
        <f>'Scenario Int-11.55'!D$11</f>
        <v>-74.206148510565285</v>
      </c>
      <c r="D9" s="49">
        <f>'Scenario Int-11.55'!D$26</f>
        <v>-118.11948193946854</v>
      </c>
      <c r="E9" s="49">
        <f>'Scenario Int-11.55'!D$41</f>
        <v>-8.3075775582123743</v>
      </c>
      <c r="F9" s="49">
        <f>'Scenario Int-11.55'!M$11</f>
        <v>-121.85661827363117</v>
      </c>
      <c r="G9" s="49">
        <f>'Scenario Int-11.55'!M$26</f>
        <v>-141.34527499999987</v>
      </c>
      <c r="H9" s="49">
        <f>'Scenario Int-11.55'!M$41</f>
        <v>-96.223017902813197</v>
      </c>
      <c r="I9" s="49">
        <f>'Scenario Int-11.55'!V$11</f>
        <v>124.03646317186487</v>
      </c>
      <c r="J9" s="49">
        <f>'Scenario Int-11.55'!V$26</f>
        <v>-75.123593570608477</v>
      </c>
      <c r="K9" s="49">
        <f>'Scenario Int-11.55'!V$41</f>
        <v>396.78553459119524</v>
      </c>
      <c r="L9" s="49">
        <f>'Scenario Int-11.55'!D$56</f>
        <v>-29.853875838926157</v>
      </c>
      <c r="M9" s="50">
        <f>'Scenario Int-11.55'!D$71</f>
        <v>-286.40328424153103</v>
      </c>
    </row>
    <row r="10" spans="2:13" s="37" customFormat="1" x14ac:dyDescent="0.25">
      <c r="B10" s="41" t="str">
        <f>'Scenario Int-12.55'!F$2</f>
        <v>SNOPR Scenario Int-12.55</v>
      </c>
      <c r="C10" s="42">
        <f>'Scenario Int-12.55'!D$11</f>
        <v>-81.768625529515177</v>
      </c>
      <c r="D10" s="42">
        <f>'Scenario Int-12.55'!D$26</f>
        <v>-110.17982384502341</v>
      </c>
      <c r="E10" s="42">
        <f>'Scenario Int-12.55'!D$41</f>
        <v>-39.188749691491111</v>
      </c>
      <c r="F10" s="42">
        <f>'Scenario Int-12.55'!M$11</f>
        <v>-133.59076850244611</v>
      </c>
      <c r="G10" s="42">
        <f>'Scenario Int-12.55'!M$26</f>
        <v>-139.03346388888892</v>
      </c>
      <c r="H10" s="42">
        <f>'Scenario Int-12.55'!M$41</f>
        <v>-126.43194373401523</v>
      </c>
      <c r="I10" s="42">
        <f>'Scenario Int-12.55'!V$11</f>
        <v>133.63965608465591</v>
      </c>
      <c r="J10" s="42">
        <f>'Scenario Int-12.55'!V$26</f>
        <v>-44.475154994259491</v>
      </c>
      <c r="K10" s="42">
        <f>'Scenario Int-12.55'!V$41</f>
        <v>375.66461778471137</v>
      </c>
      <c r="L10" s="42">
        <f>'Scenario Int-12.55'!D$56</f>
        <v>-33.69682885906041</v>
      </c>
      <c r="M10" s="43">
        <f>'Scenario Int-12.55'!D$71</f>
        <v>-311.39001470588164</v>
      </c>
    </row>
    <row r="11" spans="2:13" x14ac:dyDescent="0.25">
      <c r="B11" s="48" t="str">
        <f>'Scenario Int-13.55'!F$2</f>
        <v>SNOPR Scenario Int-13.55</v>
      </c>
      <c r="C11" s="49">
        <f>'Scenario Int-13.55'!D$11</f>
        <v>-66.065394255066735</v>
      </c>
      <c r="D11" s="49">
        <f>'Scenario Int-13.55'!D$26</f>
        <v>-128.99972438043176</v>
      </c>
      <c r="E11" s="49">
        <f>'Scenario Int-13.55'!D$41</f>
        <v>26.22324695550024</v>
      </c>
      <c r="F11" s="49">
        <f>'Scenario Int-13.55'!M$11</f>
        <v>-110.85350258732224</v>
      </c>
      <c r="G11" s="49">
        <f>'Scenario Int-13.55'!M$26</f>
        <v>-152.07417974322397</v>
      </c>
      <c r="H11" s="49">
        <f>'Scenario Int-13.55'!M$41</f>
        <v>-56.923501306457631</v>
      </c>
      <c r="I11" s="49">
        <f>'Scenario Int-13.55'!V$11</f>
        <v>119.09539553752553</v>
      </c>
      <c r="J11" s="49">
        <f>'Scenario Int-13.55'!V$26</f>
        <v>-99.710011737089076</v>
      </c>
      <c r="K11" s="49">
        <f>'Scenario Int-13.55'!V$41</f>
        <v>416.41948963317395</v>
      </c>
      <c r="L11" s="49">
        <f>'Scenario Int-13.55'!D$56</f>
        <v>-5.9652315608919473</v>
      </c>
      <c r="M11" s="50">
        <f>'Scenario Int-13.55'!D$71</f>
        <v>-250.3998206278024</v>
      </c>
    </row>
    <row r="12" spans="2:13" s="37" customFormat="1" x14ac:dyDescent="0.25">
      <c r="B12" s="45" t="str">
        <f>'Scenario Int-14.55'!F$2</f>
        <v>SNOPR Scenario Int-14.55</v>
      </c>
      <c r="C12" s="46">
        <f>'Scenario Int-14.55'!D$11</f>
        <v>-73.832784638574438</v>
      </c>
      <c r="D12" s="46">
        <f>'Scenario Int-14.55'!D$26</f>
        <v>-123.0243320192631</v>
      </c>
      <c r="E12" s="46">
        <f>'Scenario Int-14.55'!D$41</f>
        <v>-1.7908667786397627</v>
      </c>
      <c r="F12" s="46">
        <f>'Scenario Int-14.55'!M$11</f>
        <v>-121.41426330260424</v>
      </c>
      <c r="G12" s="46">
        <f>'Scenario Int-14.55'!M$26</f>
        <v>-149.16441084165459</v>
      </c>
      <c r="H12" s="46">
        <f>'Scenario Int-14.55'!M$41</f>
        <v>-85.094522031366665</v>
      </c>
      <c r="I12" s="46">
        <f>'Scenario Int-14.55'!V$11</f>
        <v>121.03261631827365</v>
      </c>
      <c r="J12" s="46">
        <f>'Scenario Int-14.55'!V$26</f>
        <v>-82.149096244131471</v>
      </c>
      <c r="K12" s="46">
        <f>'Scenario Int-14.55'!V$41</f>
        <v>395.37622820919177</v>
      </c>
      <c r="L12" s="46">
        <f>'Scenario Int-14.55'!D$56</f>
        <v>-9.9875900514579907</v>
      </c>
      <c r="M12" s="47">
        <f>'Scenario Int-14.55'!D$71</f>
        <v>-275.88251121076212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I71"/>
  <sheetViews>
    <sheetView topLeftCell="AH1" workbookViewId="0">
      <selection activeCell="AX32" sqref="AX32"/>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101</v>
      </c>
      <c r="G2" s="2"/>
      <c r="K2" s="1" t="s">
        <v>142</v>
      </c>
      <c r="L2" s="2"/>
      <c r="M2" s="21"/>
      <c r="N2" s="2"/>
      <c r="O2" s="2" t="str">
        <f>$F$2</f>
        <v>DOE SNOPR (Scenario 0)</v>
      </c>
      <c r="P2" s="106"/>
      <c r="T2" s="1" t="s">
        <v>143</v>
      </c>
      <c r="U2" s="2"/>
      <c r="V2" s="21"/>
      <c r="W2" s="2"/>
      <c r="X2" s="2" t="str">
        <f>$F$2</f>
        <v>DOE SNOPR (Scenario 0)</v>
      </c>
      <c r="Y2" s="106"/>
      <c r="AC2" s="1" t="s">
        <v>144</v>
      </c>
      <c r="AD2" s="2"/>
      <c r="AE2" s="21"/>
      <c r="AF2" s="2"/>
      <c r="AG2" s="2" t="str">
        <f>$F$2</f>
        <v>DOE SNOPR (Scenario 0)</v>
      </c>
      <c r="AH2" s="106"/>
      <c r="AL2" s="1" t="s">
        <v>145</v>
      </c>
      <c r="AM2" s="2"/>
      <c r="AN2" s="21"/>
      <c r="AO2" s="2"/>
      <c r="AP2" s="2" t="str">
        <f>$F$2</f>
        <v>DOE SNOPR (Scenario 0)</v>
      </c>
      <c r="AQ2" s="106"/>
      <c r="AU2" s="1" t="s">
        <v>82</v>
      </c>
      <c r="AV2" s="2"/>
      <c r="AW2" s="21"/>
      <c r="AX2" s="2"/>
      <c r="AY2" s="2" t="str">
        <f>$F$2</f>
        <v>DOE SNOPR (Scenario 0)</v>
      </c>
      <c r="AZ2" s="106"/>
      <c r="BD2" s="1" t="s">
        <v>84</v>
      </c>
      <c r="BE2" s="2"/>
      <c r="BF2" s="21"/>
      <c r="BG2" s="2"/>
      <c r="BH2" s="2" t="str">
        <f>$F$2</f>
        <v>DOE SNOPR (Scenario 0)</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582.09985248485737</v>
      </c>
      <c r="E8" s="29">
        <v>0.18290000000000001</v>
      </c>
      <c r="F8" s="29">
        <v>0.53469999999999995</v>
      </c>
      <c r="G8" s="110">
        <v>0.28239999999999998</v>
      </c>
      <c r="K8" s="22">
        <v>1</v>
      </c>
      <c r="L8" s="23" t="s">
        <v>78</v>
      </c>
      <c r="M8" s="24">
        <v>361.17475965791868</v>
      </c>
      <c r="N8" s="29">
        <v>0.23643143212263498</v>
      </c>
      <c r="O8" s="29">
        <f>100%-N8-P8</f>
        <v>0.53169451733186035</v>
      </c>
      <c r="P8" s="110">
        <v>0.23187405054550475</v>
      </c>
      <c r="T8" s="22">
        <v>1</v>
      </c>
      <c r="U8" s="23" t="s">
        <v>78</v>
      </c>
      <c r="V8" s="24">
        <v>1263.2779155672822</v>
      </c>
      <c r="W8" s="29">
        <v>2.5040387722132473E-2</v>
      </c>
      <c r="X8" s="29">
        <f>100%-W8-Y8</f>
        <v>0.54079159935379639</v>
      </c>
      <c r="Y8" s="110">
        <v>0.43416801292407109</v>
      </c>
      <c r="AC8" s="22">
        <v>1</v>
      </c>
      <c r="AD8" s="23" t="s">
        <v>78</v>
      </c>
      <c r="AE8" s="24">
        <v>74.186666666666639</v>
      </c>
      <c r="AF8" s="29">
        <v>0.26066350710900477</v>
      </c>
      <c r="AG8" s="29">
        <f>100%-AF8-AH8</f>
        <v>0.54502369668246442</v>
      </c>
      <c r="AH8" s="110">
        <v>0.19431279620853081</v>
      </c>
      <c r="AL8" s="22">
        <v>1</v>
      </c>
      <c r="AM8" s="23" t="s">
        <v>78</v>
      </c>
      <c r="AN8" s="24">
        <v>1389.5951724137935</v>
      </c>
      <c r="AO8" s="29">
        <v>0</v>
      </c>
      <c r="AP8" s="29">
        <f>100%-AO8-AQ8</f>
        <v>0.59722222222222221</v>
      </c>
      <c r="AQ8" s="110">
        <v>0.40277777777777779</v>
      </c>
      <c r="AU8" s="22">
        <v>1</v>
      </c>
      <c r="AV8" s="23" t="s">
        <v>78</v>
      </c>
      <c r="AW8" s="24">
        <v>353.27373960424501</v>
      </c>
      <c r="AX8" s="29">
        <v>0.23711755233494364</v>
      </c>
      <c r="AY8" s="29">
        <f>100%-AX8-AZ8</f>
        <v>0.53207192699946326</v>
      </c>
      <c r="AZ8" s="110">
        <v>0.23081052066559313</v>
      </c>
      <c r="BD8" s="22">
        <v>1</v>
      </c>
      <c r="BE8" s="23" t="s">
        <v>78</v>
      </c>
      <c r="BF8" s="24">
        <v>1266.4195969125215</v>
      </c>
      <c r="BG8" s="29">
        <v>2.4332810047095761E-2</v>
      </c>
      <c r="BH8" s="29">
        <f>100%-BG8-BI8</f>
        <v>0.54238618524332805</v>
      </c>
      <c r="BI8" s="110">
        <v>0.43328100470957615</v>
      </c>
    </row>
    <row r="9" spans="2:61" x14ac:dyDescent="0.25">
      <c r="B9" s="22">
        <v>2</v>
      </c>
      <c r="C9" s="32" t="s">
        <v>79</v>
      </c>
      <c r="D9" s="119">
        <v>617.38226627945392</v>
      </c>
      <c r="E9" s="29">
        <v>0.17100000000000001</v>
      </c>
      <c r="F9" s="29">
        <v>0.4753</v>
      </c>
      <c r="G9" s="110">
        <v>0.35370000000000001</v>
      </c>
      <c r="K9" s="22">
        <v>2</v>
      </c>
      <c r="L9" s="23" t="s">
        <v>79</v>
      </c>
      <c r="M9" s="24">
        <v>420.43621808510784</v>
      </c>
      <c r="N9" s="29">
        <v>0.21847811075818258</v>
      </c>
      <c r="O9" s="29">
        <f t="shared" ref="O9:O11" si="0">100%-N9-P9</f>
        <v>0.48073470515122219</v>
      </c>
      <c r="P9" s="110">
        <v>0.30078718409059524</v>
      </c>
      <c r="T9" s="22">
        <v>2</v>
      </c>
      <c r="U9" s="23" t="s">
        <v>79</v>
      </c>
      <c r="V9" s="24">
        <v>1176.530810408922</v>
      </c>
      <c r="W9" s="29">
        <v>3.0290791599353797E-2</v>
      </c>
      <c r="X9" s="29">
        <f t="shared" ref="X9:X11" si="1">100%-W9-Y9</f>
        <v>0.45678513731825532</v>
      </c>
      <c r="Y9" s="110">
        <v>0.51292407108239091</v>
      </c>
      <c r="AC9" s="22">
        <v>2</v>
      </c>
      <c r="AD9" s="23" t="s">
        <v>79</v>
      </c>
      <c r="AE9" s="24">
        <v>278.37972222222214</v>
      </c>
      <c r="AF9" s="29">
        <v>0.25118483412322273</v>
      </c>
      <c r="AG9" s="29">
        <f t="shared" ref="AG9:AG11" si="2">100%-AF9-AH9</f>
        <v>0.48815165876777245</v>
      </c>
      <c r="AH9" s="110">
        <v>0.26066350710900477</v>
      </c>
      <c r="AL9" s="22">
        <v>2</v>
      </c>
      <c r="AM9" s="23" t="s">
        <v>79</v>
      </c>
      <c r="AN9" s="24">
        <v>1349.0205882352941</v>
      </c>
      <c r="AO9" s="29">
        <v>0</v>
      </c>
      <c r="AP9" s="29">
        <f t="shared" ref="AP9:AP11" si="3">100%-AO9-AQ9</f>
        <v>0.52777777777777779</v>
      </c>
      <c r="AQ9" s="110">
        <v>0.47222222222222221</v>
      </c>
      <c r="AU9" s="22">
        <v>2</v>
      </c>
      <c r="AV9" s="23" t="s">
        <v>79</v>
      </c>
      <c r="AW9" s="24">
        <v>416.46980093071488</v>
      </c>
      <c r="AX9" s="29">
        <v>0.21940418679549115</v>
      </c>
      <c r="AY9" s="29">
        <f t="shared" ref="AY9:AY11" si="4">100%-AX9-AZ9</f>
        <v>0.48094471282877083</v>
      </c>
      <c r="AZ9" s="110">
        <v>0.29965110037573806</v>
      </c>
      <c r="BD9" s="22">
        <v>2</v>
      </c>
      <c r="BE9" s="23" t="s">
        <v>79</v>
      </c>
      <c r="BF9" s="24">
        <v>1180.7836403190718</v>
      </c>
      <c r="BG9" s="29">
        <v>2.9434850863422291E-2</v>
      </c>
      <c r="BH9" s="29">
        <f t="shared" ref="BH9:BH11" si="5">100%-BG9-BI9</f>
        <v>0.45879120879120872</v>
      </c>
      <c r="BI9" s="110">
        <v>0.51177394034536894</v>
      </c>
    </row>
    <row r="10" spans="2:61" x14ac:dyDescent="0.25">
      <c r="B10" s="14">
        <v>3</v>
      </c>
      <c r="C10" s="31" t="s">
        <v>80</v>
      </c>
      <c r="D10" s="120">
        <v>561.06610451218796</v>
      </c>
      <c r="E10" s="29">
        <v>0.2218</v>
      </c>
      <c r="F10" s="29">
        <v>0.26329999999999998</v>
      </c>
      <c r="G10" s="110">
        <v>0.51490000000000002</v>
      </c>
      <c r="K10" s="14">
        <v>3</v>
      </c>
      <c r="L10" s="15" t="s">
        <v>80</v>
      </c>
      <c r="M10" s="17">
        <v>437.13926340600983</v>
      </c>
      <c r="N10" s="29">
        <v>0.25963264742438891</v>
      </c>
      <c r="O10" s="29">
        <f t="shared" si="0"/>
        <v>0.29692031487363629</v>
      </c>
      <c r="P10" s="110">
        <v>0.44344703770197486</v>
      </c>
      <c r="T10" s="14">
        <v>3</v>
      </c>
      <c r="U10" s="15" t="s">
        <v>80</v>
      </c>
      <c r="V10" s="17">
        <v>864.79270400772521</v>
      </c>
      <c r="W10" s="29">
        <v>0.10945072697899838</v>
      </c>
      <c r="X10" s="29">
        <f t="shared" si="1"/>
        <v>0.16357027463651053</v>
      </c>
      <c r="Y10" s="110">
        <v>0.72697899838449109</v>
      </c>
      <c r="AC10" s="14">
        <v>3</v>
      </c>
      <c r="AD10" s="15" t="s">
        <v>80</v>
      </c>
      <c r="AE10" s="17">
        <v>423.89897260273966</v>
      </c>
      <c r="AF10" s="29">
        <v>0.28436018957345971</v>
      </c>
      <c r="AG10" s="29">
        <f t="shared" si="2"/>
        <v>0.30805687203791465</v>
      </c>
      <c r="AH10" s="110">
        <v>0.40758293838862558</v>
      </c>
      <c r="AL10" s="14">
        <v>3</v>
      </c>
      <c r="AM10" s="15" t="s">
        <v>80</v>
      </c>
      <c r="AN10" s="17">
        <v>932.59915254237308</v>
      </c>
      <c r="AO10" s="29">
        <v>9.7222222222222224E-2</v>
      </c>
      <c r="AP10" s="29">
        <f t="shared" si="3"/>
        <v>0.18055555555555558</v>
      </c>
      <c r="AQ10" s="110">
        <v>0.72222222222222221</v>
      </c>
      <c r="AU10" s="14">
        <v>3</v>
      </c>
      <c r="AV10" s="15" t="s">
        <v>80</v>
      </c>
      <c r="AW10" s="17">
        <v>436.77014321176205</v>
      </c>
      <c r="AX10" s="29">
        <v>0.26033279656468061</v>
      </c>
      <c r="AY10" s="29">
        <f t="shared" si="4"/>
        <v>0.29723564143853992</v>
      </c>
      <c r="AZ10" s="110">
        <v>0.44243156199677941</v>
      </c>
      <c r="BD10" s="14">
        <v>3</v>
      </c>
      <c r="BE10" s="15" t="s">
        <v>80</v>
      </c>
      <c r="BF10" s="17">
        <v>866.67091079812155</v>
      </c>
      <c r="BG10" s="29">
        <v>0.10910518053375197</v>
      </c>
      <c r="BH10" s="29">
        <f t="shared" si="5"/>
        <v>0.16405023547880693</v>
      </c>
      <c r="BI10" s="110">
        <v>0.72684458398744112</v>
      </c>
    </row>
    <row r="11" spans="2:61" x14ac:dyDescent="0.25">
      <c r="B11" s="18">
        <v>4</v>
      </c>
      <c r="C11" s="33" t="s">
        <v>81</v>
      </c>
      <c r="D11" s="121">
        <v>506.17270720704676</v>
      </c>
      <c r="E11" s="30">
        <v>0.34160000000000001</v>
      </c>
      <c r="F11" s="30">
        <v>9.4000000000000004E-3</v>
      </c>
      <c r="G11" s="111">
        <v>0.64900000000000002</v>
      </c>
      <c r="K11" s="18">
        <v>4</v>
      </c>
      <c r="L11" s="19" t="s">
        <v>81</v>
      </c>
      <c r="M11" s="20">
        <v>399.43844435134736</v>
      </c>
      <c r="N11" s="30">
        <v>0.39455876260185058</v>
      </c>
      <c r="O11" s="30">
        <f t="shared" si="0"/>
        <v>1.104819776274002E-2</v>
      </c>
      <c r="P11" s="111">
        <v>0.59439303963540946</v>
      </c>
      <c r="T11" s="18">
        <v>4</v>
      </c>
      <c r="U11" s="19" t="s">
        <v>81</v>
      </c>
      <c r="V11" s="20">
        <v>800.64883164300136</v>
      </c>
      <c r="W11" s="30">
        <v>0.18780290791599355</v>
      </c>
      <c r="X11" s="30">
        <f t="shared" si="1"/>
        <v>4.4426494345719547E-3</v>
      </c>
      <c r="Y11" s="111">
        <v>0.80775444264943452</v>
      </c>
      <c r="AC11" s="18">
        <v>4</v>
      </c>
      <c r="AD11" s="19" t="s">
        <v>81</v>
      </c>
      <c r="AE11" s="20">
        <v>573.71254807692264</v>
      </c>
      <c r="AF11" s="30">
        <v>0.38862559241706163</v>
      </c>
      <c r="AG11" s="30">
        <f t="shared" si="2"/>
        <v>1.4218009478673022E-2</v>
      </c>
      <c r="AH11" s="111">
        <v>0.59715639810426535</v>
      </c>
      <c r="AL11" s="18">
        <v>4</v>
      </c>
      <c r="AM11" s="19" t="s">
        <v>81</v>
      </c>
      <c r="AN11" s="20">
        <v>844.95069444444448</v>
      </c>
      <c r="AO11" s="30">
        <v>0.16666666666666666</v>
      </c>
      <c r="AP11" s="30">
        <f t="shared" si="3"/>
        <v>0</v>
      </c>
      <c r="AQ11" s="111">
        <v>0.83333333333333337</v>
      </c>
      <c r="AU11" s="18">
        <v>4</v>
      </c>
      <c r="AV11" s="19" t="s">
        <v>81</v>
      </c>
      <c r="AW11" s="20">
        <v>404.35756683403423</v>
      </c>
      <c r="AX11" s="30">
        <v>0.39439076757917335</v>
      </c>
      <c r="AY11" s="30">
        <f t="shared" si="4"/>
        <v>1.1137949543746695E-2</v>
      </c>
      <c r="AZ11" s="111">
        <v>0.59447128287707995</v>
      </c>
      <c r="BD11" s="18">
        <v>4</v>
      </c>
      <c r="BE11" s="19" t="s">
        <v>81</v>
      </c>
      <c r="BF11" s="20">
        <v>801.90611746156821</v>
      </c>
      <c r="BG11" s="30">
        <v>0.18720565149136578</v>
      </c>
      <c r="BH11" s="30">
        <f t="shared" si="5"/>
        <v>4.3171114599686033E-3</v>
      </c>
      <c r="BI11" s="111">
        <v>0.80847723704866559</v>
      </c>
    </row>
    <row r="17" spans="2:43" x14ac:dyDescent="0.25">
      <c r="B17" s="1" t="s">
        <v>10</v>
      </c>
      <c r="C17" s="2"/>
      <c r="D17" s="21"/>
      <c r="E17" s="2"/>
      <c r="F17" s="2" t="str">
        <f>$F$2</f>
        <v>DOE SNOPR (Scenario 0)</v>
      </c>
      <c r="G17" s="106"/>
      <c r="K17" s="1" t="s">
        <v>146</v>
      </c>
      <c r="L17" s="2"/>
      <c r="M17" s="21"/>
      <c r="N17" s="2"/>
      <c r="O17" s="2" t="str">
        <f>$F$2</f>
        <v>DOE SNOPR (Scenario 0)</v>
      </c>
      <c r="P17" s="106"/>
      <c r="T17" s="1" t="s">
        <v>147</v>
      </c>
      <c r="U17" s="2"/>
      <c r="V17" s="21"/>
      <c r="W17" s="2"/>
      <c r="X17" s="2" t="str">
        <f>$F$2</f>
        <v>DOE SNOPR (Scenario 0)</v>
      </c>
      <c r="Y17" s="106"/>
      <c r="AC17" s="1" t="s">
        <v>148</v>
      </c>
      <c r="AD17" s="2"/>
      <c r="AE17" s="21"/>
      <c r="AF17" s="2"/>
      <c r="AG17" s="2" t="str">
        <f>$F$2</f>
        <v>DOE SNOPR (Scenario 0)</v>
      </c>
      <c r="AH17" s="106"/>
      <c r="AL17" s="1" t="s">
        <v>149</v>
      </c>
      <c r="AM17" s="2"/>
      <c r="AN17" s="21"/>
      <c r="AO17" s="2"/>
      <c r="AP17" s="2" t="str">
        <f>$F$2</f>
        <v>DOE SNOPR (Scenario 0)</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700.56768355985287</v>
      </c>
      <c r="E23" s="29">
        <v>9.8886582374032833E-2</v>
      </c>
      <c r="F23" s="29">
        <v>0.73013776184185697</v>
      </c>
      <c r="G23" s="110">
        <v>0.1709756557841102</v>
      </c>
      <c r="K23" s="22">
        <v>1</v>
      </c>
      <c r="L23" s="23" t="s">
        <v>78</v>
      </c>
      <c r="M23" s="24">
        <v>430.09582644628028</v>
      </c>
      <c r="N23" s="29">
        <v>0.1243715268589574</v>
      </c>
      <c r="O23" s="29">
        <f>100%-N23-P23</f>
        <v>0.74384757872453033</v>
      </c>
      <c r="P23" s="110">
        <v>0.13178089441651231</v>
      </c>
      <c r="T23" s="22">
        <v>1</v>
      </c>
      <c r="U23" s="23" t="s">
        <v>78</v>
      </c>
      <c r="V23" s="24">
        <v>1359.6143950617277</v>
      </c>
      <c r="W23" s="29">
        <v>2.3117076808351976E-2</v>
      </c>
      <c r="X23" s="29">
        <f>100%-W23-Y23</f>
        <v>0.69798657718120816</v>
      </c>
      <c r="Y23" s="110">
        <v>0.27889634601043994</v>
      </c>
      <c r="AC23" s="22">
        <v>1</v>
      </c>
      <c r="AD23" s="23" t="s">
        <v>78</v>
      </c>
      <c r="AE23" s="24">
        <v>354.53425531914905</v>
      </c>
      <c r="AF23" s="29">
        <v>0.17293233082706766</v>
      </c>
      <c r="AG23" s="29">
        <f>100%-AF23-AH23</f>
        <v>0.64661654135338353</v>
      </c>
      <c r="AH23" s="110">
        <v>0.18045112781954886</v>
      </c>
      <c r="AL23" s="22">
        <v>1</v>
      </c>
      <c r="AM23" s="23" t="s">
        <v>78</v>
      </c>
      <c r="AN23" s="24">
        <v>1817.2139999999999</v>
      </c>
      <c r="AO23" s="29">
        <v>0</v>
      </c>
      <c r="AP23" s="29">
        <f>100%-AO23-AQ23</f>
        <v>0.78260869565217395</v>
      </c>
      <c r="AQ23" s="110">
        <v>0.21739130434782608</v>
      </c>
    </row>
    <row r="24" spans="2:43" x14ac:dyDescent="0.25">
      <c r="B24" s="22">
        <v>2</v>
      </c>
      <c r="C24" s="32" t="s">
        <v>79</v>
      </c>
      <c r="D24" s="119">
        <v>711.31617217395387</v>
      </c>
      <c r="E24" s="29">
        <v>9.1149273447820339E-2</v>
      </c>
      <c r="F24" s="29">
        <v>0.66257784487639182</v>
      </c>
      <c r="G24" s="110">
        <v>0.2462728816757879</v>
      </c>
      <c r="K24" s="22">
        <v>2</v>
      </c>
      <c r="L24" s="23" t="s">
        <v>79</v>
      </c>
      <c r="M24" s="24">
        <v>495.78017796610209</v>
      </c>
      <c r="N24" s="29">
        <v>0.1126984126984127</v>
      </c>
      <c r="O24" s="29">
        <f t="shared" ref="O24:O26" si="6">100%-N24-P24</f>
        <v>0.68783068783068779</v>
      </c>
      <c r="P24" s="110">
        <v>0.19947089947089947</v>
      </c>
      <c r="T24" s="22">
        <v>2</v>
      </c>
      <c r="U24" s="23" t="s">
        <v>79</v>
      </c>
      <c r="V24" s="24">
        <v>1171.9616697588137</v>
      </c>
      <c r="W24" s="29">
        <v>2.609992542878449E-2</v>
      </c>
      <c r="X24" s="29">
        <f t="shared" ref="X24:X26" si="7">100%-W24-Y24</f>
        <v>0.59806114839671887</v>
      </c>
      <c r="Y24" s="110">
        <v>0.37583892617449666</v>
      </c>
      <c r="AC24" s="22">
        <v>2</v>
      </c>
      <c r="AD24" s="23" t="s">
        <v>79</v>
      </c>
      <c r="AE24" s="24">
        <v>603.42464285714289</v>
      </c>
      <c r="AF24" s="29">
        <v>0.16541353383458646</v>
      </c>
      <c r="AG24" s="29">
        <f t="shared" ref="AG24:AG26" si="8">100%-AF24-AH24</f>
        <v>0.57894736842105265</v>
      </c>
      <c r="AH24" s="110">
        <v>0.25563909774436089</v>
      </c>
      <c r="AL24" s="22">
        <v>2</v>
      </c>
      <c r="AM24" s="23" t="s">
        <v>79</v>
      </c>
      <c r="AN24" s="24">
        <v>1562.2728571428574</v>
      </c>
      <c r="AO24" s="29">
        <v>0</v>
      </c>
      <c r="AP24" s="29">
        <f t="shared" ref="AP24:AP26" si="9">100%-AO24-AQ24</f>
        <v>0.69565217391304346</v>
      </c>
      <c r="AQ24" s="110">
        <v>0.30434782608695654</v>
      </c>
    </row>
    <row r="25" spans="2:43" x14ac:dyDescent="0.25">
      <c r="B25" s="14">
        <v>3</v>
      </c>
      <c r="C25" s="31" t="s">
        <v>80</v>
      </c>
      <c r="D25" s="120">
        <v>596.83954642728145</v>
      </c>
      <c r="E25" s="29">
        <v>0.12643895074542366</v>
      </c>
      <c r="F25" s="29">
        <v>0.43932817512738254</v>
      </c>
      <c r="G25" s="110">
        <v>0.4342328741271938</v>
      </c>
      <c r="K25" s="14">
        <v>3</v>
      </c>
      <c r="L25" s="15" t="s">
        <v>80</v>
      </c>
      <c r="M25" s="17">
        <v>492.17466631073142</v>
      </c>
      <c r="N25" s="29">
        <v>0.13919026197406723</v>
      </c>
      <c r="O25" s="29">
        <f t="shared" si="6"/>
        <v>0.5043662344535591</v>
      </c>
      <c r="P25" s="110">
        <v>0.35644350357237364</v>
      </c>
      <c r="T25" s="14">
        <v>3</v>
      </c>
      <c r="U25" s="15" t="s">
        <v>80</v>
      </c>
      <c r="V25" s="17">
        <v>772.60716599190323</v>
      </c>
      <c r="W25" s="29">
        <v>8.7248322147651006E-2</v>
      </c>
      <c r="X25" s="29">
        <f t="shared" si="7"/>
        <v>0.26323639075316929</v>
      </c>
      <c r="Y25" s="110">
        <v>0.64951528709917972</v>
      </c>
      <c r="AC25" s="14">
        <v>3</v>
      </c>
      <c r="AD25" s="15" t="s">
        <v>80</v>
      </c>
      <c r="AE25" s="17">
        <v>771.57736842105226</v>
      </c>
      <c r="AF25" s="29">
        <v>0.15789473684210525</v>
      </c>
      <c r="AG25" s="29">
        <f t="shared" si="8"/>
        <v>0.42857142857142855</v>
      </c>
      <c r="AH25" s="110">
        <v>0.41353383458646614</v>
      </c>
      <c r="AL25" s="14">
        <v>3</v>
      </c>
      <c r="AM25" s="15" t="s">
        <v>80</v>
      </c>
      <c r="AN25" s="17">
        <v>864.44999999999982</v>
      </c>
      <c r="AO25" s="29">
        <v>0.13043478260869565</v>
      </c>
      <c r="AP25" s="29">
        <f t="shared" si="9"/>
        <v>0.26086956521739124</v>
      </c>
      <c r="AQ25" s="110">
        <v>0.60869565217391308</v>
      </c>
    </row>
    <row r="26" spans="2:43" x14ac:dyDescent="0.25">
      <c r="B26" s="18">
        <v>4</v>
      </c>
      <c r="C26" s="33" t="s">
        <v>81</v>
      </c>
      <c r="D26" s="121">
        <v>486.926951146291</v>
      </c>
      <c r="E26" s="30">
        <v>0.29873561049254577</v>
      </c>
      <c r="F26" s="30">
        <v>1.4719758444989621E-2</v>
      </c>
      <c r="G26" s="111">
        <v>0.68654463106246466</v>
      </c>
      <c r="K26" s="18">
        <v>4</v>
      </c>
      <c r="L26" s="19" t="s">
        <v>81</v>
      </c>
      <c r="M26" s="20">
        <v>404.56986264476171</v>
      </c>
      <c r="N26" s="30">
        <v>0.34083090764752583</v>
      </c>
      <c r="O26" s="30">
        <f t="shared" si="6"/>
        <v>1.7464937814236636E-2</v>
      </c>
      <c r="P26" s="111">
        <v>0.64170415453823759</v>
      </c>
      <c r="T26" s="18">
        <v>4</v>
      </c>
      <c r="U26" s="19" t="s">
        <v>81</v>
      </c>
      <c r="V26" s="20">
        <v>668.13304054054174</v>
      </c>
      <c r="W26" s="30">
        <v>0.18568232662192394</v>
      </c>
      <c r="X26" s="30">
        <f t="shared" si="7"/>
        <v>6.7114093959731447E-3</v>
      </c>
      <c r="Y26" s="111">
        <v>0.80760626398210289</v>
      </c>
      <c r="AC26" s="18">
        <v>4</v>
      </c>
      <c r="AD26" s="19" t="s">
        <v>81</v>
      </c>
      <c r="AE26" s="20">
        <v>883.88246153846148</v>
      </c>
      <c r="AF26" s="30">
        <v>0.2781954887218045</v>
      </c>
      <c r="AG26" s="30">
        <f t="shared" si="8"/>
        <v>2.2556390977443552E-2</v>
      </c>
      <c r="AH26" s="111">
        <v>0.6992481203007519</v>
      </c>
      <c r="AL26" s="18">
        <v>4</v>
      </c>
      <c r="AM26" s="19" t="s">
        <v>81</v>
      </c>
      <c r="AN26" s="20">
        <v>765.64456521739146</v>
      </c>
      <c r="AO26" s="30">
        <v>0.19565217391304349</v>
      </c>
      <c r="AP26" s="30">
        <f t="shared" si="9"/>
        <v>0</v>
      </c>
      <c r="AQ26" s="111">
        <v>0.80434782608695654</v>
      </c>
    </row>
    <row r="32" spans="2:43" x14ac:dyDescent="0.25">
      <c r="B32" s="1" t="s">
        <v>12</v>
      </c>
      <c r="C32" s="2"/>
      <c r="D32" s="21"/>
      <c r="E32" s="2"/>
      <c r="F32" s="2" t="str">
        <f>$F$2</f>
        <v>DOE SNOPR (Scenario 0)</v>
      </c>
      <c r="G32" s="106"/>
      <c r="K32" s="1" t="s">
        <v>150</v>
      </c>
      <c r="L32" s="2"/>
      <c r="M32" s="21"/>
      <c r="N32" s="2"/>
      <c r="O32" s="2" t="str">
        <f>$F$2</f>
        <v>DOE SNOPR (Scenario 0)</v>
      </c>
      <c r="P32" s="106"/>
      <c r="T32" s="1" t="s">
        <v>151</v>
      </c>
      <c r="U32" s="2"/>
      <c r="V32" s="21"/>
      <c r="W32" s="2"/>
      <c r="X32" s="2" t="str">
        <f>$F$2</f>
        <v>DOE SNOPR (Scenario 0)</v>
      </c>
      <c r="Y32" s="106"/>
      <c r="AC32" s="1" t="s">
        <v>152</v>
      </c>
      <c r="AD32" s="2"/>
      <c r="AE32" s="21"/>
      <c r="AF32" s="2"/>
      <c r="AG32" s="2" t="str">
        <f>$F$2</f>
        <v>DOE SNOPR (Scenario 0)</v>
      </c>
      <c r="AH32" s="106"/>
      <c r="AL32" s="1" t="s">
        <v>153</v>
      </c>
      <c r="AM32" s="2"/>
      <c r="AN32" s="21"/>
      <c r="AO32" s="2"/>
      <c r="AP32" s="2" t="str">
        <f>$F$2</f>
        <v>DOE SNOPR (Scenario 0)</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529.53733357786507</v>
      </c>
      <c r="E38" s="29">
        <v>0.27760051052967455</v>
      </c>
      <c r="F38" s="29">
        <v>0.31440119123590726</v>
      </c>
      <c r="G38" s="110">
        <v>0.40799829823441819</v>
      </c>
      <c r="K38" s="22">
        <v>1</v>
      </c>
      <c r="L38" s="23" t="s">
        <v>78</v>
      </c>
      <c r="M38" s="24">
        <v>333.64046636401122</v>
      </c>
      <c r="N38" s="29">
        <v>0.35875216637781632</v>
      </c>
      <c r="O38" s="29">
        <f>100%-N38-P38</f>
        <v>0.30011554015020209</v>
      </c>
      <c r="P38" s="110">
        <v>0.34113229347198154</v>
      </c>
      <c r="T38" s="22">
        <v>1</v>
      </c>
      <c r="U38" s="23" t="s">
        <v>78</v>
      </c>
      <c r="V38" s="24">
        <v>1209.9769945355183</v>
      </c>
      <c r="W38" s="29">
        <v>2.7312775330396475E-2</v>
      </c>
      <c r="X38" s="29">
        <f>100%-W38-Y38</f>
        <v>0.35506607929515421</v>
      </c>
      <c r="Y38" s="110">
        <v>0.61762114537444934</v>
      </c>
      <c r="AC38" s="22">
        <v>1</v>
      </c>
      <c r="AD38" s="23" t="s">
        <v>78</v>
      </c>
      <c r="AE38" s="24">
        <v>-194.71816326530603</v>
      </c>
      <c r="AF38" s="29">
        <v>0.41025641025641024</v>
      </c>
      <c r="AG38" s="29">
        <f>100%-AF38-AH38</f>
        <v>0.37179487179487181</v>
      </c>
      <c r="AH38" s="110">
        <v>0.21794871794871795</v>
      </c>
      <c r="AL38" s="22">
        <v>1</v>
      </c>
      <c r="AM38" s="23" t="s">
        <v>78</v>
      </c>
      <c r="AN38" s="24">
        <v>1164.5326315789471</v>
      </c>
      <c r="AO38" s="29">
        <v>0</v>
      </c>
      <c r="AP38" s="29">
        <f>100%-AO38-AQ38</f>
        <v>0.26923076923076927</v>
      </c>
      <c r="AQ38" s="110">
        <v>0.73076923076923073</v>
      </c>
    </row>
    <row r="39" spans="2:44" x14ac:dyDescent="0.25">
      <c r="B39" s="22">
        <v>2</v>
      </c>
      <c r="C39" s="32" t="s">
        <v>79</v>
      </c>
      <c r="D39" s="119">
        <v>568.82666531404323</v>
      </c>
      <c r="E39" s="29">
        <v>0.26100829610721121</v>
      </c>
      <c r="F39" s="29">
        <v>0.26419910657306955</v>
      </c>
      <c r="G39" s="110">
        <v>0.47479259731971923</v>
      </c>
      <c r="K39" s="22">
        <v>2</v>
      </c>
      <c r="L39" s="23" t="s">
        <v>79</v>
      </c>
      <c r="M39" s="24">
        <v>385.97657751937953</v>
      </c>
      <c r="N39" s="29">
        <v>0.33400751227968795</v>
      </c>
      <c r="O39" s="29">
        <f t="shared" ref="O39:O41" si="10">100%-N39-P39</f>
        <v>0.25455070788789369</v>
      </c>
      <c r="P39" s="110">
        <v>0.41144177983241836</v>
      </c>
      <c r="T39" s="22">
        <v>2</v>
      </c>
      <c r="U39" s="23" t="s">
        <v>79</v>
      </c>
      <c r="V39" s="24">
        <v>1179.5863523573212</v>
      </c>
      <c r="W39" s="29">
        <v>3.5242290748898682E-2</v>
      </c>
      <c r="X39" s="29">
        <f t="shared" ref="X39:X41" si="11">100%-W39-Y39</f>
        <v>0.28986784140969157</v>
      </c>
      <c r="Y39" s="110">
        <v>0.6748898678414097</v>
      </c>
      <c r="AC39" s="22">
        <v>2</v>
      </c>
      <c r="AD39" s="23" t="s">
        <v>79</v>
      </c>
      <c r="AE39" s="24">
        <v>-71.668653846153873</v>
      </c>
      <c r="AF39" s="29">
        <v>0.39743589743589741</v>
      </c>
      <c r="AG39" s="29">
        <f t="shared" ref="AG39:AG41" si="12">100%-AF39-AH39</f>
        <v>0.33333333333333343</v>
      </c>
      <c r="AH39" s="110">
        <v>0.26923076923076922</v>
      </c>
      <c r="AL39" s="22">
        <v>2</v>
      </c>
      <c r="AM39" s="23" t="s">
        <v>79</v>
      </c>
      <c r="AN39" s="24">
        <v>1199.7440000000001</v>
      </c>
      <c r="AO39" s="29">
        <v>0</v>
      </c>
      <c r="AP39" s="29">
        <f t="shared" ref="AP39:AP41" si="13">100%-AO39-AQ39</f>
        <v>0.23076923076923073</v>
      </c>
      <c r="AQ39" s="110">
        <v>0.76923076923076927</v>
      </c>
    </row>
    <row r="40" spans="2:44" x14ac:dyDescent="0.25">
      <c r="B40" s="14">
        <v>3</v>
      </c>
      <c r="C40" s="31" t="s">
        <v>80</v>
      </c>
      <c r="D40" s="120">
        <v>536.8889216346314</v>
      </c>
      <c r="E40" s="29">
        <v>0.32929164007657946</v>
      </c>
      <c r="F40" s="29">
        <v>6.4879812805786002E-2</v>
      </c>
      <c r="G40" s="110">
        <v>0.60582854711763456</v>
      </c>
      <c r="K40" s="14">
        <v>3</v>
      </c>
      <c r="L40" s="15" t="s">
        <v>80</v>
      </c>
      <c r="M40" s="17">
        <v>405.10653822249884</v>
      </c>
      <c r="N40" s="29">
        <v>0.39110340843443098</v>
      </c>
      <c r="O40" s="29">
        <f t="shared" si="10"/>
        <v>7.0479491623339108E-2</v>
      </c>
      <c r="P40" s="110">
        <v>0.53841709994222997</v>
      </c>
      <c r="T40" s="14">
        <v>3</v>
      </c>
      <c r="U40" s="15" t="s">
        <v>80</v>
      </c>
      <c r="V40" s="17">
        <v>948.89179132040647</v>
      </c>
      <c r="W40" s="29">
        <v>0.13568281938325991</v>
      </c>
      <c r="X40" s="29">
        <f t="shared" si="11"/>
        <v>4.5814977973568261E-2</v>
      </c>
      <c r="Y40" s="110">
        <v>0.81850220264317186</v>
      </c>
      <c r="AC40" s="14">
        <v>3</v>
      </c>
      <c r="AD40" s="15" t="s">
        <v>80</v>
      </c>
      <c r="AE40" s="17">
        <v>46.41957142857143</v>
      </c>
      <c r="AF40" s="29">
        <v>0.5</v>
      </c>
      <c r="AG40" s="29">
        <f t="shared" si="12"/>
        <v>0.10256410256410259</v>
      </c>
      <c r="AH40" s="110">
        <v>0.39743589743589741</v>
      </c>
      <c r="AL40" s="14">
        <v>3</v>
      </c>
      <c r="AM40" s="15" t="s">
        <v>80</v>
      </c>
      <c r="AN40" s="17">
        <v>1025.2820000000002</v>
      </c>
      <c r="AO40" s="29">
        <v>3.8461538461538464E-2</v>
      </c>
      <c r="AP40" s="29">
        <f t="shared" si="13"/>
        <v>3.8461538461538436E-2</v>
      </c>
      <c r="AQ40" s="110">
        <v>0.92307692307692313</v>
      </c>
    </row>
    <row r="41" spans="2:44" x14ac:dyDescent="0.25">
      <c r="B41" s="18">
        <v>4</v>
      </c>
      <c r="C41" s="33" t="s">
        <v>81</v>
      </c>
      <c r="D41" s="121">
        <v>527.62032564744095</v>
      </c>
      <c r="E41" s="30">
        <v>0.3899170389278877</v>
      </c>
      <c r="F41" s="30">
        <v>3.4035311635822164E-3</v>
      </c>
      <c r="G41" s="111">
        <v>0.60667942990853008</v>
      </c>
      <c r="K41" s="18">
        <v>4</v>
      </c>
      <c r="L41" s="19" t="s">
        <v>81</v>
      </c>
      <c r="M41" s="20">
        <v>393.91264501160128</v>
      </c>
      <c r="N41" s="30">
        <v>0.45320623916811092</v>
      </c>
      <c r="O41" s="30">
        <f t="shared" si="10"/>
        <v>4.0439052570768741E-3</v>
      </c>
      <c r="P41" s="111">
        <v>0.54274985557481226</v>
      </c>
      <c r="T41" s="18">
        <v>4</v>
      </c>
      <c r="U41" s="19" t="s">
        <v>81</v>
      </c>
      <c r="V41" s="20">
        <v>956.4396822594872</v>
      </c>
      <c r="W41" s="30">
        <v>0.19030837004405288</v>
      </c>
      <c r="X41" s="30">
        <f t="shared" si="11"/>
        <v>1.7621145374449032E-3</v>
      </c>
      <c r="Y41" s="111">
        <v>0.80792951541850222</v>
      </c>
      <c r="AC41" s="18">
        <v>4</v>
      </c>
      <c r="AD41" s="19" t="s">
        <v>81</v>
      </c>
      <c r="AE41" s="20">
        <v>56.762692307692305</v>
      </c>
      <c r="AF41" s="30">
        <v>0.57692307692307687</v>
      </c>
      <c r="AG41" s="30">
        <f t="shared" si="12"/>
        <v>0</v>
      </c>
      <c r="AH41" s="111">
        <v>0.42307692307692307</v>
      </c>
      <c r="AL41" s="18">
        <v>4</v>
      </c>
      <c r="AM41" s="19" t="s">
        <v>81</v>
      </c>
      <c r="AN41" s="20">
        <v>985.26153846153841</v>
      </c>
      <c r="AO41" s="30">
        <v>0.11538461538461539</v>
      </c>
      <c r="AP41" s="30">
        <f t="shared" si="13"/>
        <v>0</v>
      </c>
      <c r="AQ41" s="111">
        <v>0.88461538461538458</v>
      </c>
    </row>
    <row r="47" spans="2:44" x14ac:dyDescent="0.25">
      <c r="B47" s="1" t="s">
        <v>22</v>
      </c>
      <c r="C47" s="2"/>
      <c r="D47" s="21"/>
      <c r="E47" s="2"/>
      <c r="F47" s="2" t="str">
        <f>$F$2</f>
        <v>DOE SNOPR (Scenario 0)</v>
      </c>
      <c r="G47" s="106"/>
      <c r="K47" s="1" t="s">
        <v>100</v>
      </c>
      <c r="L47" s="2"/>
      <c r="M47" s="21"/>
      <c r="N47" s="2"/>
      <c r="O47" s="2" t="str">
        <f>$F$2</f>
        <v>DOE SNOPR (Scenario 0)</v>
      </c>
      <c r="P47" s="106"/>
      <c r="T47" s="1" t="s">
        <v>97</v>
      </c>
      <c r="U47" s="2"/>
      <c r="V47" s="21"/>
      <c r="W47" s="2"/>
      <c r="X47" s="2" t="str">
        <f>$F$2</f>
        <v>DOE SNOPR (Scenario 0)</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754.6197101449269</v>
      </c>
      <c r="E53" s="29">
        <v>0.17457044673539518</v>
      </c>
      <c r="F53" s="29">
        <f>100%-E53-G53</f>
        <v>0.57319587628865976</v>
      </c>
      <c r="G53" s="110">
        <v>0.25223367697594501</v>
      </c>
      <c r="K53" s="22">
        <f t="shared" si="18"/>
        <v>1</v>
      </c>
      <c r="L53" s="23" t="str">
        <f>L38</f>
        <v>NWGF 90%</v>
      </c>
      <c r="M53" s="17">
        <v>741.93336898395694</v>
      </c>
      <c r="N53" s="29">
        <v>8.9420654911838787E-2</v>
      </c>
      <c r="O53" s="29">
        <f>100%-N53-P53</f>
        <v>0.76448362720403018</v>
      </c>
      <c r="P53" s="110">
        <v>0.14609571788413098</v>
      </c>
      <c r="T53" s="22">
        <f t="shared" si="19"/>
        <v>1</v>
      </c>
      <c r="U53" s="23" t="str">
        <f>U38</f>
        <v>NWGF 90%</v>
      </c>
      <c r="V53" s="24">
        <v>760.0859447004608</v>
      </c>
      <c r="W53" s="29">
        <v>0.27685325264750377</v>
      </c>
      <c r="X53" s="29">
        <f>100%-W53-Y53</f>
        <v>0.34341906202723144</v>
      </c>
      <c r="Y53" s="110">
        <v>0.37972768532526474</v>
      </c>
      <c r="AR53" s="57"/>
    </row>
    <row r="54" spans="2:44" x14ac:dyDescent="0.25">
      <c r="B54" s="22">
        <f t="shared" si="17"/>
        <v>2</v>
      </c>
      <c r="C54" s="32" t="str">
        <f>C39</f>
        <v>NWGF 92%</v>
      </c>
      <c r="D54" s="120">
        <v>775.23120396600518</v>
      </c>
      <c r="E54" s="29">
        <v>0.1670103092783505</v>
      </c>
      <c r="F54" s="29">
        <f>100%-E54-G54</f>
        <v>0.51477663230240556</v>
      </c>
      <c r="G54" s="110">
        <v>0.31821305841924397</v>
      </c>
      <c r="K54" s="22">
        <f t="shared" si="18"/>
        <v>2</v>
      </c>
      <c r="L54" s="23" t="str">
        <f>L39</f>
        <v>NWGF 92%</v>
      </c>
      <c r="M54" s="17">
        <v>777.65167381974277</v>
      </c>
      <c r="N54" s="29">
        <v>8.1863979848866494E-2</v>
      </c>
      <c r="O54" s="29">
        <f>100%-N54-P54</f>
        <v>0.70654911838790935</v>
      </c>
      <c r="P54" s="110">
        <v>0.21158690176322417</v>
      </c>
      <c r="T54" s="22">
        <f t="shared" si="19"/>
        <v>2</v>
      </c>
      <c r="U54" s="23" t="str">
        <f>U39</f>
        <v>NWGF 92%</v>
      </c>
      <c r="V54" s="24">
        <v>774.03887949259899</v>
      </c>
      <c r="W54" s="29">
        <v>0.2692889561270802</v>
      </c>
      <c r="X54" s="29">
        <f>100%-W54-Y54</f>
        <v>0.28441754916792744</v>
      </c>
      <c r="Y54" s="110">
        <v>0.44629349470499241</v>
      </c>
      <c r="AR54" s="57"/>
    </row>
    <row r="55" spans="2:44" x14ac:dyDescent="0.25">
      <c r="B55" s="14">
        <f t="shared" si="17"/>
        <v>3</v>
      </c>
      <c r="C55" s="31" t="str">
        <f>C40</f>
        <v>NWGF 95%</v>
      </c>
      <c r="D55" s="120">
        <v>692.43596853490737</v>
      </c>
      <c r="E55" s="29">
        <v>0.21580756013745706</v>
      </c>
      <c r="F55" s="29">
        <f t="shared" ref="F55:F56" si="20">100%-E55-G55</f>
        <v>0.30103092783505153</v>
      </c>
      <c r="G55" s="110">
        <v>0.48316151202749141</v>
      </c>
      <c r="K55" s="14">
        <f t="shared" si="18"/>
        <v>3</v>
      </c>
      <c r="L55" s="15" t="str">
        <f>L40</f>
        <v>NWGF 95%</v>
      </c>
      <c r="M55" s="17">
        <v>657.1966262135918</v>
      </c>
      <c r="N55" s="29">
        <v>0.11838790931989925</v>
      </c>
      <c r="O55" s="29">
        <f t="shared" ref="O55:O56" si="21">100%-N55-P55</f>
        <v>0.48110831234256923</v>
      </c>
      <c r="P55" s="110">
        <v>0.40050377833753148</v>
      </c>
      <c r="T55" s="14">
        <f t="shared" si="19"/>
        <v>3</v>
      </c>
      <c r="U55" s="15" t="str">
        <f>U40</f>
        <v>NWGF 95%</v>
      </c>
      <c r="V55" s="24">
        <v>716.43366942148771</v>
      </c>
      <c r="W55" s="29">
        <v>0.3328290468986384</v>
      </c>
      <c r="X55" s="29">
        <f t="shared" ref="X55:X56" si="22">100%-W55-Y55</f>
        <v>8.4720121028744377E-2</v>
      </c>
      <c r="Y55" s="110">
        <v>0.58245083207261727</v>
      </c>
      <c r="AR55" s="57"/>
    </row>
    <row r="56" spans="2:44" x14ac:dyDescent="0.25">
      <c r="B56" s="18">
        <f t="shared" si="17"/>
        <v>4</v>
      </c>
      <c r="C56" s="33" t="str">
        <f>C41</f>
        <v>NWGF 98%</v>
      </c>
      <c r="D56" s="121">
        <v>662.13373955431814</v>
      </c>
      <c r="E56" s="30">
        <v>0.34226804123711341</v>
      </c>
      <c r="F56" s="30">
        <f t="shared" si="20"/>
        <v>1.3058419243986208E-2</v>
      </c>
      <c r="G56" s="111">
        <v>0.64467353951890038</v>
      </c>
      <c r="K56" s="18">
        <f t="shared" si="18"/>
        <v>4</v>
      </c>
      <c r="L56" s="19" t="str">
        <f>L41</f>
        <v>NWGF 98%</v>
      </c>
      <c r="M56" s="20">
        <v>603.56221079691511</v>
      </c>
      <c r="N56" s="30">
        <v>0.2884130982367758</v>
      </c>
      <c r="O56" s="30">
        <f t="shared" si="21"/>
        <v>2.0151133501259411E-2</v>
      </c>
      <c r="P56" s="111">
        <v>0.69143576826196473</v>
      </c>
      <c r="T56" s="18">
        <f t="shared" si="19"/>
        <v>4</v>
      </c>
      <c r="U56" s="19" t="str">
        <f>U41</f>
        <v>NWGF 98%</v>
      </c>
      <c r="V56" s="34">
        <v>731.38700607902592</v>
      </c>
      <c r="W56" s="30">
        <v>0.40695915279878969</v>
      </c>
      <c r="X56" s="30">
        <f t="shared" si="22"/>
        <v>4.5385779122542047E-3</v>
      </c>
      <c r="Y56" s="111">
        <v>0.5885022692889561</v>
      </c>
      <c r="AR56" s="57"/>
    </row>
    <row r="62" spans="2:44" x14ac:dyDescent="0.25">
      <c r="B62" s="1" t="s">
        <v>102</v>
      </c>
      <c r="C62" s="2"/>
      <c r="D62" s="21"/>
      <c r="E62" s="2"/>
      <c r="F62" s="2" t="str">
        <f>$F$2</f>
        <v>DOE SNOPR (Scenario 0)</v>
      </c>
      <c r="G62" s="106"/>
      <c r="K62" s="1" t="s">
        <v>99</v>
      </c>
      <c r="L62" s="2"/>
      <c r="M62" s="21"/>
      <c r="N62" s="2"/>
      <c r="O62" s="2" t="str">
        <f>$F$2</f>
        <v>DOE SNOPR (Scenario 0)</v>
      </c>
      <c r="P62" s="106"/>
      <c r="T62" s="1" t="s">
        <v>98</v>
      </c>
      <c r="U62" s="2"/>
      <c r="V62" s="21"/>
      <c r="W62" s="21"/>
      <c r="X62" s="2" t="str">
        <f>$F$2</f>
        <v>DOE SNOPR (Scenario 0)</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439.67555269922866</v>
      </c>
      <c r="E68" s="29">
        <v>0.21595092024539878</v>
      </c>
      <c r="F68" s="29">
        <f>100%-E68-G68</f>
        <v>0.52269938650306758</v>
      </c>
      <c r="G68" s="110">
        <v>0.26134969325153373</v>
      </c>
      <c r="K68" s="22">
        <f t="shared" si="27"/>
        <v>1</v>
      </c>
      <c r="L68" s="23" t="str">
        <f>L53</f>
        <v>NWGF 90%</v>
      </c>
      <c r="M68" s="24">
        <v>435.67305555555544</v>
      </c>
      <c r="N68" s="29">
        <v>8.8435374149659865E-2</v>
      </c>
      <c r="O68" s="29">
        <f>100%-N68-P68</f>
        <v>0.75510204081632648</v>
      </c>
      <c r="P68" s="110">
        <v>0.15646258503401361</v>
      </c>
      <c r="T68" s="22">
        <f t="shared" si="28"/>
        <v>1</v>
      </c>
      <c r="U68" s="23" t="str">
        <f>U53</f>
        <v>NWGF 90%</v>
      </c>
      <c r="V68" s="24">
        <v>441.21387900355865</v>
      </c>
      <c r="W68" s="29">
        <v>0.36631016042780751</v>
      </c>
      <c r="X68" s="29">
        <f>100%-W68-Y68</f>
        <v>0.24866310160427807</v>
      </c>
      <c r="Y68" s="110">
        <v>0.38502673796791442</v>
      </c>
    </row>
    <row r="69" spans="2:25" x14ac:dyDescent="0.25">
      <c r="B69" s="14">
        <f t="shared" si="26"/>
        <v>2</v>
      </c>
      <c r="C69" s="15" t="str">
        <f>C54</f>
        <v>NWGF 92%</v>
      </c>
      <c r="D69" s="17">
        <v>476.61953703703699</v>
      </c>
      <c r="E69" s="29">
        <v>0.20343137254901961</v>
      </c>
      <c r="F69" s="29">
        <f>100%-E69-G69</f>
        <v>0.4705882352941177</v>
      </c>
      <c r="G69" s="110">
        <v>0.32598039215686275</v>
      </c>
      <c r="K69" s="14">
        <f t="shared" si="27"/>
        <v>2</v>
      </c>
      <c r="L69" s="15" t="str">
        <f>L54</f>
        <v>NWGF 92%</v>
      </c>
      <c r="M69" s="24">
        <v>496.7163768115941</v>
      </c>
      <c r="N69" s="29">
        <v>8.1447963800904979E-2</v>
      </c>
      <c r="O69" s="29">
        <f>100%-N69-P69</f>
        <v>0.68778280542986425</v>
      </c>
      <c r="P69" s="110">
        <v>0.23076923076923078</v>
      </c>
      <c r="T69" s="14">
        <f t="shared" si="28"/>
        <v>2</v>
      </c>
      <c r="U69" s="15" t="str">
        <f>U54</f>
        <v>NWGF 92%</v>
      </c>
      <c r="V69" s="24">
        <v>467.18632653061252</v>
      </c>
      <c r="W69" s="29">
        <v>0.34759358288770054</v>
      </c>
      <c r="X69" s="29">
        <f>100%-W69-Y69</f>
        <v>0.21390374331550799</v>
      </c>
      <c r="Y69" s="110">
        <v>0.43850267379679142</v>
      </c>
    </row>
    <row r="70" spans="2:25" x14ac:dyDescent="0.25">
      <c r="B70" s="14">
        <f t="shared" si="26"/>
        <v>3</v>
      </c>
      <c r="C70" s="15" t="str">
        <f>C55</f>
        <v>NWGF 95%</v>
      </c>
      <c r="D70" s="17">
        <v>482.20925549915404</v>
      </c>
      <c r="E70" s="29">
        <v>0.27607361963190186</v>
      </c>
      <c r="F70" s="29">
        <f t="shared" ref="F70:F71" si="29">100%-E70-G70</f>
        <v>0.27484662576687119</v>
      </c>
      <c r="G70" s="110">
        <v>0.44907975460122701</v>
      </c>
      <c r="K70" s="14">
        <f t="shared" si="27"/>
        <v>3</v>
      </c>
      <c r="L70" s="15" t="str">
        <f>L55</f>
        <v>NWGF 95%</v>
      </c>
      <c r="M70" s="24">
        <v>457.52136363636362</v>
      </c>
      <c r="N70" s="29">
        <v>0.14058956916099774</v>
      </c>
      <c r="O70" s="29">
        <f t="shared" ref="O70:O71" si="30">100%-N70-P70</f>
        <v>0.4512471655328798</v>
      </c>
      <c r="P70" s="110">
        <v>0.40816326530612246</v>
      </c>
      <c r="T70" s="14">
        <f t="shared" si="28"/>
        <v>3</v>
      </c>
      <c r="U70" s="15" t="str">
        <f>U55</f>
        <v>NWGF 95%</v>
      </c>
      <c r="V70" s="24">
        <v>499.32808022922677</v>
      </c>
      <c r="W70" s="29">
        <v>0.43582887700534761</v>
      </c>
      <c r="X70" s="29">
        <f t="shared" ref="X70:X71" si="31">100%-W70-Y70</f>
        <v>6.6844919786096302E-2</v>
      </c>
      <c r="Y70" s="110">
        <v>0.49732620320855614</v>
      </c>
    </row>
    <row r="71" spans="2:25" x14ac:dyDescent="0.25">
      <c r="B71" s="18">
        <f t="shared" si="26"/>
        <v>4</v>
      </c>
      <c r="C71" s="19" t="str">
        <f>C56</f>
        <v>NWGF 98%</v>
      </c>
      <c r="D71" s="20">
        <v>553.53072049689433</v>
      </c>
      <c r="E71" s="30">
        <v>0.43312883435582822</v>
      </c>
      <c r="F71" s="30">
        <f t="shared" si="29"/>
        <v>1.2269938650306789E-2</v>
      </c>
      <c r="G71" s="111">
        <v>0.55460122699386505</v>
      </c>
      <c r="K71" s="18">
        <f t="shared" si="27"/>
        <v>4</v>
      </c>
      <c r="L71" s="19" t="str">
        <f>L56</f>
        <v>NWGF 98%</v>
      </c>
      <c r="M71" s="34">
        <v>624.45575057736664</v>
      </c>
      <c r="N71" s="30">
        <v>0.37414965986394561</v>
      </c>
      <c r="O71" s="30">
        <f t="shared" si="30"/>
        <v>1.8140589569160981E-2</v>
      </c>
      <c r="P71" s="111">
        <v>0.60770975056689347</v>
      </c>
      <c r="T71" s="18">
        <f t="shared" si="28"/>
        <v>4</v>
      </c>
      <c r="U71" s="19" t="str">
        <f>U56</f>
        <v>NWGF 98%</v>
      </c>
      <c r="V71" s="34">
        <v>470.97551075268819</v>
      </c>
      <c r="W71" s="30">
        <v>0.50267379679144386</v>
      </c>
      <c r="X71" s="30">
        <f t="shared" si="31"/>
        <v>5.3475935828876664E-3</v>
      </c>
      <c r="Y71" s="111">
        <v>0.49197860962566847</v>
      </c>
    </row>
  </sheetData>
  <mergeCells count="23">
    <mergeCell ref="AW3:AZ3"/>
    <mergeCell ref="BF3:BI3"/>
    <mergeCell ref="D48:G48"/>
    <mergeCell ref="D63:G63"/>
    <mergeCell ref="M48:P48"/>
    <mergeCell ref="V48:Y48"/>
    <mergeCell ref="M63:P63"/>
    <mergeCell ref="V63:Y63"/>
    <mergeCell ref="V3:Y3"/>
    <mergeCell ref="V18:Y18"/>
    <mergeCell ref="V33:Y33"/>
    <mergeCell ref="AE3:AH3"/>
    <mergeCell ref="AN3:AQ3"/>
    <mergeCell ref="AE18:AH18"/>
    <mergeCell ref="AE33:AH33"/>
    <mergeCell ref="AN18:AQ18"/>
    <mergeCell ref="AN33:AQ33"/>
    <mergeCell ref="D3:G3"/>
    <mergeCell ref="D18:G18"/>
    <mergeCell ref="D33:G33"/>
    <mergeCell ref="M3:P3"/>
    <mergeCell ref="M18:P18"/>
    <mergeCell ref="M33:P3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BI71"/>
  <sheetViews>
    <sheetView topLeftCell="AF1" workbookViewId="0">
      <selection activeCell="BD1" sqref="BD1:BI1048576"/>
    </sheetView>
  </sheetViews>
  <sheetFormatPr defaultRowHeight="15" x14ac:dyDescent="0.25"/>
  <cols>
    <col min="3" max="3" width="12.42578125" customWidth="1"/>
    <col min="6" max="6" width="9.140625" customWidth="1"/>
    <col min="7" max="7" width="10.710937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169</v>
      </c>
      <c r="G2" s="2"/>
      <c r="K2" s="1" t="s">
        <v>142</v>
      </c>
      <c r="L2" s="2"/>
      <c r="M2" s="21"/>
      <c r="N2" s="2"/>
      <c r="O2" s="2" t="str">
        <f>$F$2</f>
        <v>DOE SNOPR (Scenario 0.55)</v>
      </c>
      <c r="P2" s="106"/>
      <c r="T2" s="1" t="s">
        <v>143</v>
      </c>
      <c r="U2" s="2"/>
      <c r="V2" s="21"/>
      <c r="W2" s="2"/>
      <c r="X2" s="2" t="str">
        <f>$F$2</f>
        <v>DOE SNOPR (Scenario 0.55)</v>
      </c>
      <c r="Y2" s="106"/>
      <c r="AC2" s="1" t="s">
        <v>144</v>
      </c>
      <c r="AD2" s="2"/>
      <c r="AE2" s="21"/>
      <c r="AF2" s="2"/>
      <c r="AG2" s="2" t="str">
        <f>$F$2</f>
        <v>DOE SNOPR (Scenario 0.55)</v>
      </c>
      <c r="AH2" s="106"/>
      <c r="AL2" s="1" t="s">
        <v>145</v>
      </c>
      <c r="AM2" s="2"/>
      <c r="AN2" s="21"/>
      <c r="AO2" s="2"/>
      <c r="AP2" s="2" t="str">
        <f>$F$2</f>
        <v>DOE SNOPR (Scenario 0.55)</v>
      </c>
      <c r="AQ2" s="106"/>
      <c r="AU2" s="1" t="s">
        <v>82</v>
      </c>
      <c r="AV2" s="2"/>
      <c r="AW2" s="21"/>
      <c r="AX2" s="2"/>
      <c r="AY2" s="2" t="str">
        <f>$F$2</f>
        <v>DOE SNOPR (Scenario 0.55)</v>
      </c>
      <c r="AZ2" s="106"/>
      <c r="BD2" s="1" t="s">
        <v>84</v>
      </c>
      <c r="BE2" s="2"/>
      <c r="BF2" s="21"/>
      <c r="BG2" s="2"/>
      <c r="BH2" s="2" t="str">
        <f>$F$2</f>
        <v>DOE SNOPR (Scenario 0.55)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667.12382468404905</v>
      </c>
      <c r="E8" s="29">
        <v>0.1208</v>
      </c>
      <c r="F8" s="29">
        <v>0.65339999999999998</v>
      </c>
      <c r="G8" s="110">
        <v>0.2258</v>
      </c>
      <c r="K8" s="22">
        <v>1</v>
      </c>
      <c r="L8" s="23" t="s">
        <v>78</v>
      </c>
      <c r="M8" s="24">
        <v>444.84275429049876</v>
      </c>
      <c r="N8" s="29">
        <v>0.15439856373429084</v>
      </c>
      <c r="O8" s="29">
        <f>100%-N8-P8</f>
        <v>0.67007319431017809</v>
      </c>
      <c r="P8" s="110">
        <v>0.17552824195553102</v>
      </c>
      <c r="T8" s="22">
        <v>1</v>
      </c>
      <c r="U8" s="23" t="s">
        <v>78</v>
      </c>
      <c r="V8" s="24">
        <v>1242.2407365145216</v>
      </c>
      <c r="W8" s="29">
        <v>1.7770597738287562E-2</v>
      </c>
      <c r="X8" s="29">
        <f>100%-W8-Y8</f>
        <v>0.61066235864297247</v>
      </c>
      <c r="Y8" s="110">
        <v>0.37156704361873988</v>
      </c>
      <c r="AC8" s="22">
        <v>1</v>
      </c>
      <c r="AD8" s="23" t="s">
        <v>78</v>
      </c>
      <c r="AE8" s="24">
        <v>154.89999999999989</v>
      </c>
      <c r="AF8" s="29">
        <v>0.21800947867298578</v>
      </c>
      <c r="AG8" s="29">
        <f>100%-AF8-AH8</f>
        <v>0.59241706161137442</v>
      </c>
      <c r="AH8" s="110">
        <v>0.1895734597156398</v>
      </c>
      <c r="AL8" s="22">
        <v>1</v>
      </c>
      <c r="AM8" s="23" t="s">
        <v>78</v>
      </c>
      <c r="AN8" s="24">
        <v>1432.614814814815</v>
      </c>
      <c r="AO8" s="29">
        <v>0</v>
      </c>
      <c r="AP8" s="29">
        <f>100%-AO8-AQ8</f>
        <v>0.625</v>
      </c>
      <c r="AQ8" s="110">
        <v>0.375</v>
      </c>
      <c r="AU8" s="22">
        <v>1</v>
      </c>
      <c r="AV8" s="23" t="s">
        <v>78</v>
      </c>
      <c r="AW8" s="24">
        <v>434.76797575757672</v>
      </c>
      <c r="AX8" s="29">
        <v>0.15619967793880837</v>
      </c>
      <c r="AY8" s="29">
        <f>100%-AX8-AZ8</f>
        <v>0.66787439613526567</v>
      </c>
      <c r="AZ8" s="110">
        <v>0.17592592592592593</v>
      </c>
      <c r="BD8" s="22">
        <v>1</v>
      </c>
      <c r="BE8" s="23" t="s">
        <v>78</v>
      </c>
      <c r="BF8" s="24">
        <v>1247.4275176589292</v>
      </c>
      <c r="BG8" s="29">
        <v>1.726844583987441E-2</v>
      </c>
      <c r="BH8" s="29">
        <f>100%-BG8-BI8</f>
        <v>0.6110675039246467</v>
      </c>
      <c r="BI8" s="110">
        <v>0.37166405023547883</v>
      </c>
    </row>
    <row r="9" spans="2:61" x14ac:dyDescent="0.25">
      <c r="B9" s="22">
        <v>2</v>
      </c>
      <c r="C9" s="32" t="s">
        <v>79</v>
      </c>
      <c r="D9" s="119">
        <v>692.4967279553415</v>
      </c>
      <c r="E9" s="29">
        <v>0.1111</v>
      </c>
      <c r="F9" s="29">
        <v>0.59819999999999995</v>
      </c>
      <c r="G9" s="110">
        <v>0.29070000000000001</v>
      </c>
      <c r="K9" s="22">
        <v>2</v>
      </c>
      <c r="L9" s="23" t="s">
        <v>79</v>
      </c>
      <c r="M9" s="24">
        <v>501.9427376146794</v>
      </c>
      <c r="N9" s="29">
        <v>0.13962159922662615</v>
      </c>
      <c r="O9" s="29">
        <f t="shared" ref="O9:O11" si="0">100%-N9-P9</f>
        <v>0.62367076370667041</v>
      </c>
      <c r="P9" s="110">
        <v>0.2367076370667035</v>
      </c>
      <c r="T9" s="22">
        <v>2</v>
      </c>
      <c r="U9" s="23" t="s">
        <v>79</v>
      </c>
      <c r="V9" s="24">
        <v>1147.8872484952713</v>
      </c>
      <c r="W9" s="29">
        <v>2.2617124394184167E-2</v>
      </c>
      <c r="X9" s="29">
        <f t="shared" ref="X9:X11" si="1">100%-W9-Y9</f>
        <v>0.53029079159935377</v>
      </c>
      <c r="Y9" s="110">
        <v>0.44709208400646205</v>
      </c>
      <c r="AC9" s="22">
        <v>2</v>
      </c>
      <c r="AD9" s="23" t="s">
        <v>79</v>
      </c>
      <c r="AE9" s="24">
        <v>362.51673469387731</v>
      </c>
      <c r="AF9" s="29">
        <v>0.20853080568720378</v>
      </c>
      <c r="AG9" s="29">
        <f t="shared" ref="AG9:AG11" si="2">100%-AF9-AH9</f>
        <v>0.53554502369668255</v>
      </c>
      <c r="AH9" s="110">
        <v>0.25592417061611372</v>
      </c>
      <c r="AL9" s="22">
        <v>2</v>
      </c>
      <c r="AM9" s="23" t="s">
        <v>79</v>
      </c>
      <c r="AN9" s="24">
        <v>1379.3215624999996</v>
      </c>
      <c r="AO9" s="29">
        <v>0</v>
      </c>
      <c r="AP9" s="29">
        <f t="shared" ref="AP9:AP11" si="3">100%-AO9-AQ9</f>
        <v>0.55555555555555558</v>
      </c>
      <c r="AQ9" s="110">
        <v>0.44444444444444442</v>
      </c>
      <c r="AU9" s="22">
        <v>2</v>
      </c>
      <c r="AV9" s="23" t="s">
        <v>79</v>
      </c>
      <c r="AW9" s="24">
        <v>497.10258590152381</v>
      </c>
      <c r="AX9" s="29">
        <v>0.14157273215244229</v>
      </c>
      <c r="AY9" s="29">
        <f t="shared" ref="AY9:AY11" si="4">100%-AX9-AZ9</f>
        <v>0.62117552334943649</v>
      </c>
      <c r="AZ9" s="110">
        <v>0.23725174449812131</v>
      </c>
      <c r="BD9" s="22">
        <v>2</v>
      </c>
      <c r="BE9" s="23" t="s">
        <v>79</v>
      </c>
      <c r="BF9" s="24">
        <v>1154.0846527196652</v>
      </c>
      <c r="BG9" s="29">
        <v>2.197802197802198E-2</v>
      </c>
      <c r="BH9" s="29">
        <f t="shared" ref="BH9:BH11" si="5">100%-BG9-BI9</f>
        <v>0.5310047095761381</v>
      </c>
      <c r="BI9" s="110">
        <v>0.44701726844583989</v>
      </c>
    </row>
    <row r="10" spans="2:61" x14ac:dyDescent="0.25">
      <c r="B10" s="14">
        <v>3</v>
      </c>
      <c r="C10" s="31" t="s">
        <v>80</v>
      </c>
      <c r="D10" s="120">
        <v>608.5477995911873</v>
      </c>
      <c r="E10" s="29">
        <v>0.152</v>
      </c>
      <c r="F10" s="29">
        <v>0.40350000000000003</v>
      </c>
      <c r="G10" s="110">
        <v>0.44450000000000001</v>
      </c>
      <c r="K10" s="14">
        <v>3</v>
      </c>
      <c r="L10" s="15" t="s">
        <v>80</v>
      </c>
      <c r="M10" s="17">
        <v>498.66397148676128</v>
      </c>
      <c r="N10" s="29">
        <v>0.17083275790636651</v>
      </c>
      <c r="O10" s="29">
        <f t="shared" si="0"/>
        <v>0.45753348984946829</v>
      </c>
      <c r="P10" s="110">
        <v>0.37163375224416517</v>
      </c>
      <c r="T10" s="14">
        <v>3</v>
      </c>
      <c r="U10" s="15" t="s">
        <v>80</v>
      </c>
      <c r="V10" s="17">
        <v>839.71809962100735</v>
      </c>
      <c r="W10" s="29">
        <v>9.1680129240710825E-2</v>
      </c>
      <c r="X10" s="29">
        <f t="shared" si="1"/>
        <v>0.25403877221324722</v>
      </c>
      <c r="Y10" s="110">
        <v>0.65428109854604199</v>
      </c>
      <c r="AC10" s="14">
        <v>3</v>
      </c>
      <c r="AD10" s="15" t="s">
        <v>80</v>
      </c>
      <c r="AE10" s="17">
        <v>505.02428571428578</v>
      </c>
      <c r="AF10" s="29">
        <v>0.23222748815165878</v>
      </c>
      <c r="AG10" s="29">
        <f t="shared" si="2"/>
        <v>0.36966824644549756</v>
      </c>
      <c r="AH10" s="110">
        <v>0.3981042654028436</v>
      </c>
      <c r="AL10" s="14">
        <v>3</v>
      </c>
      <c r="AM10" s="15" t="s">
        <v>80</v>
      </c>
      <c r="AN10" s="17">
        <v>931.72140350877214</v>
      </c>
      <c r="AO10" s="29">
        <v>9.7222222222222224E-2</v>
      </c>
      <c r="AP10" s="29">
        <f t="shared" si="3"/>
        <v>0.20833333333333337</v>
      </c>
      <c r="AQ10" s="110">
        <v>0.69444444444444442</v>
      </c>
      <c r="AU10" s="14">
        <v>3</v>
      </c>
      <c r="AV10" s="15" t="s">
        <v>80</v>
      </c>
      <c r="AW10" s="17">
        <v>498.87227530164955</v>
      </c>
      <c r="AX10" s="29">
        <v>0.17257112184648415</v>
      </c>
      <c r="AY10" s="29">
        <f t="shared" si="4"/>
        <v>0.45504562533548043</v>
      </c>
      <c r="AZ10" s="110">
        <v>0.37238325281803542</v>
      </c>
      <c r="BD10" s="14">
        <v>3</v>
      </c>
      <c r="BE10" s="15" t="s">
        <v>80</v>
      </c>
      <c r="BF10" s="17">
        <v>842.47240021008383</v>
      </c>
      <c r="BG10" s="29">
        <v>9.1836734693877556E-2</v>
      </c>
      <c r="BH10" s="29">
        <f t="shared" si="5"/>
        <v>0.25274725274725274</v>
      </c>
      <c r="BI10" s="110">
        <v>0.65541601255886972</v>
      </c>
    </row>
    <row r="11" spans="2:61" x14ac:dyDescent="0.25">
      <c r="B11" s="18">
        <v>4</v>
      </c>
      <c r="C11" s="33" t="s">
        <v>81</v>
      </c>
      <c r="D11" s="121">
        <v>542.57851465902399</v>
      </c>
      <c r="E11" s="30">
        <v>0.25979999999999998</v>
      </c>
      <c r="F11" s="30">
        <v>0.15970000000000001</v>
      </c>
      <c r="G11" s="111">
        <v>0.58050000000000002</v>
      </c>
      <c r="K11" s="18">
        <v>4</v>
      </c>
      <c r="L11" s="19" t="s">
        <v>81</v>
      </c>
      <c r="M11" s="20">
        <v>447.06321827411108</v>
      </c>
      <c r="N11" s="30">
        <v>0.29139621599226628</v>
      </c>
      <c r="O11" s="30">
        <f t="shared" si="0"/>
        <v>0.18381439027758595</v>
      </c>
      <c r="P11" s="111">
        <v>0.52478939373014777</v>
      </c>
      <c r="T11" s="18">
        <v>4</v>
      </c>
      <c r="U11" s="19" t="s">
        <v>81</v>
      </c>
      <c r="V11" s="20">
        <v>776.73501120573678</v>
      </c>
      <c r="W11" s="30">
        <v>0.16437802907915994</v>
      </c>
      <c r="X11" s="30">
        <f t="shared" si="1"/>
        <v>9.894991922455576E-2</v>
      </c>
      <c r="Y11" s="111">
        <v>0.73667205169628436</v>
      </c>
      <c r="AC11" s="18">
        <v>4</v>
      </c>
      <c r="AD11" s="19" t="s">
        <v>81</v>
      </c>
      <c r="AE11" s="20">
        <v>651.67453124999963</v>
      </c>
      <c r="AF11" s="30">
        <v>0.32701421800947866</v>
      </c>
      <c r="AG11" s="30">
        <f t="shared" si="2"/>
        <v>9.0047393364928952E-2</v>
      </c>
      <c r="AH11" s="111">
        <v>0.58293838862559244</v>
      </c>
      <c r="AL11" s="18">
        <v>4</v>
      </c>
      <c r="AM11" s="19" t="s">
        <v>81</v>
      </c>
      <c r="AN11" s="20">
        <v>844.65842857142877</v>
      </c>
      <c r="AO11" s="30">
        <v>0.16666666666666666</v>
      </c>
      <c r="AP11" s="30">
        <f t="shared" si="3"/>
        <v>2.777777777777779E-2</v>
      </c>
      <c r="AQ11" s="111">
        <v>0.80555555555555558</v>
      </c>
      <c r="AU11" s="18">
        <v>4</v>
      </c>
      <c r="AV11" s="19" t="s">
        <v>81</v>
      </c>
      <c r="AW11" s="20">
        <v>453.5013323500483</v>
      </c>
      <c r="AX11" s="30">
        <v>0.29240472356414388</v>
      </c>
      <c r="AY11" s="30">
        <f t="shared" si="4"/>
        <v>0.1811594202898551</v>
      </c>
      <c r="AZ11" s="111">
        <v>0.52643585614600108</v>
      </c>
      <c r="BD11" s="18">
        <v>4</v>
      </c>
      <c r="BE11" s="19" t="s">
        <v>81</v>
      </c>
      <c r="BF11" s="20">
        <v>778.80134724032962</v>
      </c>
      <c r="BG11" s="30">
        <v>0.16444270015698587</v>
      </c>
      <c r="BH11" s="30">
        <f t="shared" si="5"/>
        <v>9.6938775510204023E-2</v>
      </c>
      <c r="BI11" s="111">
        <v>0.73861852433281006</v>
      </c>
    </row>
    <row r="17" spans="2:43" x14ac:dyDescent="0.25">
      <c r="B17" s="1" t="s">
        <v>10</v>
      </c>
      <c r="C17" s="2"/>
      <c r="D17" s="21"/>
      <c r="E17" s="2"/>
      <c r="F17" s="2" t="str">
        <f>$F$2</f>
        <v>DOE SNOPR (Scenario 0.55)</v>
      </c>
      <c r="G17" s="106"/>
      <c r="K17" s="1" t="s">
        <v>146</v>
      </c>
      <c r="L17" s="2"/>
      <c r="M17" s="21"/>
      <c r="N17" s="2"/>
      <c r="O17" s="2" t="str">
        <f>$F$2</f>
        <v>DOE SNOPR (Scenario 0.55)</v>
      </c>
      <c r="P17" s="106"/>
      <c r="T17" s="1" t="s">
        <v>147</v>
      </c>
      <c r="U17" s="2"/>
      <c r="V17" s="21"/>
      <c r="W17" s="2"/>
      <c r="X17" s="2" t="str">
        <f>$F$2</f>
        <v>DOE SNOPR (Scenario 0.55)</v>
      </c>
      <c r="Y17" s="106"/>
      <c r="AC17" s="1" t="s">
        <v>148</v>
      </c>
      <c r="AD17" s="2"/>
      <c r="AE17" s="21"/>
      <c r="AF17" s="2"/>
      <c r="AG17" s="2" t="str">
        <f>$F$2</f>
        <v>DOE SNOPR (Scenario 0.55)</v>
      </c>
      <c r="AH17" s="106"/>
      <c r="AL17" s="1" t="s">
        <v>149</v>
      </c>
      <c r="AM17" s="2"/>
      <c r="AN17" s="21"/>
      <c r="AO17" s="2"/>
      <c r="AP17" s="2" t="str">
        <f>$F$2</f>
        <v>DOE SNOPR (Scenario 0.55)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755.47375280159804</v>
      </c>
      <c r="E23" s="29">
        <v>8.4166823929043219E-2</v>
      </c>
      <c r="F23" s="29">
        <v>0.75787884506510661</v>
      </c>
      <c r="G23" s="110">
        <v>0.15795433100585016</v>
      </c>
      <c r="K23" s="22">
        <v>1</v>
      </c>
      <c r="L23" s="23" t="s">
        <v>78</v>
      </c>
      <c r="M23" s="24">
        <v>479.20732544378666</v>
      </c>
      <c r="N23" s="29">
        <v>0.10584810796507012</v>
      </c>
      <c r="O23" s="29">
        <f>100%-N23-P23</f>
        <v>0.77639587192378934</v>
      </c>
      <c r="P23" s="110">
        <v>0.11775602011114052</v>
      </c>
      <c r="T23" s="22">
        <v>1</v>
      </c>
      <c r="U23" s="23" t="s">
        <v>78</v>
      </c>
      <c r="V23" s="24">
        <v>1369.0064415584402</v>
      </c>
      <c r="W23" s="29">
        <v>2.0134228187919462E-2</v>
      </c>
      <c r="X23" s="29">
        <f>100%-W23-Y23</f>
        <v>0.71290082028337065</v>
      </c>
      <c r="Y23" s="110">
        <v>0.26696495152870992</v>
      </c>
      <c r="AC23" s="22">
        <v>1</v>
      </c>
      <c r="AD23" s="23" t="s">
        <v>78</v>
      </c>
      <c r="AE23" s="24">
        <v>444.25767441860467</v>
      </c>
      <c r="AF23" s="29">
        <v>0.14285714285714285</v>
      </c>
      <c r="AG23" s="29">
        <f>100%-AF23-AH23</f>
        <v>0.67669172932330834</v>
      </c>
      <c r="AH23" s="110">
        <v>0.18045112781954886</v>
      </c>
      <c r="AL23" s="22">
        <v>1</v>
      </c>
      <c r="AM23" s="23" t="s">
        <v>78</v>
      </c>
      <c r="AN23" s="24">
        <v>1817.2139999999999</v>
      </c>
      <c r="AO23" s="29">
        <v>0</v>
      </c>
      <c r="AP23" s="29">
        <f>100%-AO23-AQ23</f>
        <v>0.78260869565217395</v>
      </c>
      <c r="AQ23" s="110">
        <v>0.21739130434782608</v>
      </c>
    </row>
    <row r="24" spans="2:43" x14ac:dyDescent="0.25">
      <c r="B24" s="22">
        <v>2</v>
      </c>
      <c r="C24" s="32" t="s">
        <v>79</v>
      </c>
      <c r="D24" s="119">
        <v>749.25291880585939</v>
      </c>
      <c r="E24" s="29">
        <v>7.7561804113983765E-2</v>
      </c>
      <c r="F24" s="29">
        <v>0.69163993206265328</v>
      </c>
      <c r="G24" s="110">
        <v>0.23079826382336291</v>
      </c>
      <c r="K24" s="22">
        <v>2</v>
      </c>
      <c r="L24" s="23" t="s">
        <v>79</v>
      </c>
      <c r="M24" s="24">
        <v>531.75851711026701</v>
      </c>
      <c r="N24" s="29">
        <v>9.5792537708388456E-2</v>
      </c>
      <c r="O24" s="29">
        <f t="shared" ref="O24:O26" si="6">100%-N24-P24</f>
        <v>0.7216194760518656</v>
      </c>
      <c r="P24" s="110">
        <v>0.18258798623974595</v>
      </c>
      <c r="T24" s="22">
        <v>2</v>
      </c>
      <c r="U24" s="23" t="s">
        <v>79</v>
      </c>
      <c r="V24" s="24">
        <v>1176.3799999999987</v>
      </c>
      <c r="W24" s="29">
        <v>2.3117076808351976E-2</v>
      </c>
      <c r="X24" s="29">
        <f t="shared" ref="X24:X26" si="7">100%-W24-Y24</f>
        <v>0.61521252796420578</v>
      </c>
      <c r="Y24" s="110">
        <v>0.36167039522744221</v>
      </c>
      <c r="AC24" s="22">
        <v>2</v>
      </c>
      <c r="AD24" s="23" t="s">
        <v>79</v>
      </c>
      <c r="AE24" s="24">
        <v>692.02942307692308</v>
      </c>
      <c r="AF24" s="29">
        <v>0.13533834586466165</v>
      </c>
      <c r="AG24" s="29">
        <f t="shared" ref="AG24:AG26" si="8">100%-AF24-AH24</f>
        <v>0.60902255639097747</v>
      </c>
      <c r="AH24" s="110">
        <v>0.25563909774436089</v>
      </c>
      <c r="AL24" s="22">
        <v>2</v>
      </c>
      <c r="AM24" s="23" t="s">
        <v>79</v>
      </c>
      <c r="AN24" s="24">
        <v>1562.2728571428574</v>
      </c>
      <c r="AO24" s="29">
        <v>0</v>
      </c>
      <c r="AP24" s="29">
        <f t="shared" ref="AP24:AP26" si="9">100%-AO24-AQ24</f>
        <v>0.69565217391304346</v>
      </c>
      <c r="AQ24" s="110">
        <v>0.30434782608695654</v>
      </c>
    </row>
    <row r="25" spans="2:43" x14ac:dyDescent="0.25">
      <c r="B25" s="14">
        <v>3</v>
      </c>
      <c r="C25" s="31" t="s">
        <v>80</v>
      </c>
      <c r="D25" s="120">
        <v>617.4754125283099</v>
      </c>
      <c r="E25" s="29">
        <v>0.10964332892998679</v>
      </c>
      <c r="F25" s="29">
        <v>0.47669371579543313</v>
      </c>
      <c r="G25" s="110">
        <v>0.41366295527458014</v>
      </c>
      <c r="K25" s="14">
        <v>3</v>
      </c>
      <c r="L25" s="15" t="s">
        <v>80</v>
      </c>
      <c r="M25" s="17">
        <v>510.61592074592045</v>
      </c>
      <c r="N25" s="29">
        <v>0.12013760254035459</v>
      </c>
      <c r="O25" s="29">
        <f t="shared" si="6"/>
        <v>0.54591161682984923</v>
      </c>
      <c r="P25" s="110">
        <v>0.33395078062979622</v>
      </c>
      <c r="T25" s="14">
        <v>3</v>
      </c>
      <c r="U25" s="15" t="s">
        <v>80</v>
      </c>
      <c r="V25" s="17">
        <v>783.37775210084067</v>
      </c>
      <c r="W25" s="29">
        <v>7.755406413124534E-2</v>
      </c>
      <c r="X25" s="29">
        <f t="shared" si="7"/>
        <v>0.29008202833706187</v>
      </c>
      <c r="Y25" s="110">
        <v>0.6323639075316928</v>
      </c>
      <c r="AC25" s="14">
        <v>3</v>
      </c>
      <c r="AD25" s="15" t="s">
        <v>80</v>
      </c>
      <c r="AE25" s="17">
        <v>857.40028169014045</v>
      </c>
      <c r="AF25" s="29">
        <v>0.12781954887218044</v>
      </c>
      <c r="AG25" s="29">
        <f t="shared" si="8"/>
        <v>0.46616541353383456</v>
      </c>
      <c r="AH25" s="110">
        <v>0.40601503759398494</v>
      </c>
      <c r="AL25" s="14">
        <v>3</v>
      </c>
      <c r="AM25" s="15" t="s">
        <v>80</v>
      </c>
      <c r="AN25" s="17">
        <v>864.44999999999982</v>
      </c>
      <c r="AO25" s="29">
        <v>0.13043478260869565</v>
      </c>
      <c r="AP25" s="29">
        <f t="shared" si="9"/>
        <v>0.26086956521739124</v>
      </c>
      <c r="AQ25" s="110">
        <v>0.60869565217391308</v>
      </c>
    </row>
    <row r="26" spans="2:43" x14ac:dyDescent="0.25">
      <c r="B26" s="18">
        <v>4</v>
      </c>
      <c r="C26" s="33" t="s">
        <v>81</v>
      </c>
      <c r="D26" s="121">
        <v>502.46349854853736</v>
      </c>
      <c r="E26" s="30">
        <v>0.27156067182487259</v>
      </c>
      <c r="F26" s="30">
        <v>6.4729194187582564E-2</v>
      </c>
      <c r="G26" s="111">
        <v>0.66371013398754486</v>
      </c>
      <c r="K26" s="18">
        <v>4</v>
      </c>
      <c r="L26" s="19" t="s">
        <v>81</v>
      </c>
      <c r="M26" s="20">
        <v>418.56558033161787</v>
      </c>
      <c r="N26" s="30">
        <v>0.30934109552791744</v>
      </c>
      <c r="O26" s="30">
        <f t="shared" si="6"/>
        <v>7.4358295845461719E-2</v>
      </c>
      <c r="P26" s="111">
        <v>0.61630060862662084</v>
      </c>
      <c r="T26" s="18">
        <v>4</v>
      </c>
      <c r="U26" s="19" t="s">
        <v>81</v>
      </c>
      <c r="V26" s="20">
        <v>677.24706201550509</v>
      </c>
      <c r="W26" s="30">
        <v>0.17151379567486949</v>
      </c>
      <c r="X26" s="30">
        <f t="shared" si="7"/>
        <v>3.8031319910514561E-2</v>
      </c>
      <c r="Y26" s="111">
        <v>0.79045488441461598</v>
      </c>
      <c r="AC26" s="18">
        <v>4</v>
      </c>
      <c r="AD26" s="19" t="s">
        <v>81</v>
      </c>
      <c r="AE26" s="20">
        <v>960.64106557377045</v>
      </c>
      <c r="AF26" s="30">
        <v>0.23308270676691728</v>
      </c>
      <c r="AG26" s="30">
        <f t="shared" si="8"/>
        <v>8.2706766917293284E-2</v>
      </c>
      <c r="AH26" s="111">
        <v>0.68421052631578949</v>
      </c>
      <c r="AL26" s="18">
        <v>4</v>
      </c>
      <c r="AM26" s="19" t="s">
        <v>81</v>
      </c>
      <c r="AN26" s="20">
        <v>765.64456521739146</v>
      </c>
      <c r="AO26" s="30">
        <v>0.19565217391304349</v>
      </c>
      <c r="AP26" s="30">
        <f t="shared" si="9"/>
        <v>0</v>
      </c>
      <c r="AQ26" s="111">
        <v>0.80434782608695654</v>
      </c>
    </row>
    <row r="32" spans="2:43" x14ac:dyDescent="0.25">
      <c r="B32" s="1" t="s">
        <v>12</v>
      </c>
      <c r="C32" s="2"/>
      <c r="D32" s="21"/>
      <c r="E32" s="2"/>
      <c r="F32" s="2" t="str">
        <f>$F$2</f>
        <v>DOE SNOPR (Scenario 0.55)</v>
      </c>
      <c r="G32" s="106"/>
      <c r="K32" s="1" t="s">
        <v>150</v>
      </c>
      <c r="L32" s="2"/>
      <c r="M32" s="21"/>
      <c r="N32" s="2"/>
      <c r="O32" s="2" t="str">
        <f>$F$2</f>
        <v>DOE SNOPR (Scenario 0.55)</v>
      </c>
      <c r="P32" s="106"/>
      <c r="T32" s="1" t="s">
        <v>151</v>
      </c>
      <c r="U32" s="2"/>
      <c r="V32" s="21"/>
      <c r="W32" s="2"/>
      <c r="X32" s="2" t="str">
        <f>$F$2</f>
        <v>DOE SNOPR (Scenario 0.55)</v>
      </c>
      <c r="Y32" s="106"/>
      <c r="AC32" s="1" t="s">
        <v>152</v>
      </c>
      <c r="AD32" s="2"/>
      <c r="AE32" s="21"/>
      <c r="AF32" s="2"/>
      <c r="AG32" s="2" t="str">
        <f>$F$2</f>
        <v>DOE SNOPR (Scenario 0.55)</v>
      </c>
      <c r="AH32" s="106"/>
      <c r="AL32" s="1" t="s">
        <v>153</v>
      </c>
      <c r="AM32" s="2"/>
      <c r="AN32" s="21"/>
      <c r="AO32" s="2"/>
      <c r="AP32" s="2" t="str">
        <f>$F$2</f>
        <v>DOE SNOPR (Scenario 0.55)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615.19851191501198</v>
      </c>
      <c r="E38" s="29">
        <v>0.16209317166560305</v>
      </c>
      <c r="F38" s="29">
        <v>0.5356307168687513</v>
      </c>
      <c r="G38" s="110">
        <v>0.30227611146564559</v>
      </c>
      <c r="K38" s="22">
        <v>1</v>
      </c>
      <c r="L38" s="23" t="s">
        <v>78</v>
      </c>
      <c r="M38" s="24">
        <v>426.03571891191694</v>
      </c>
      <c r="N38" s="29">
        <v>0.2073945696129405</v>
      </c>
      <c r="O38" s="29">
        <f>100%-N38-P38</f>
        <v>0.55401502021952631</v>
      </c>
      <c r="P38" s="110">
        <v>0.23859041016753321</v>
      </c>
      <c r="T38" s="22">
        <v>1</v>
      </c>
      <c r="U38" s="23" t="s">
        <v>78</v>
      </c>
      <c r="V38" s="24">
        <v>1157.9492055267701</v>
      </c>
      <c r="W38" s="29">
        <v>1.4977973568281937E-2</v>
      </c>
      <c r="X38" s="29">
        <f>100%-W38-Y38</f>
        <v>0.4898678414096917</v>
      </c>
      <c r="Y38" s="110">
        <v>0.49515418502202641</v>
      </c>
      <c r="AC38" s="22">
        <v>1</v>
      </c>
      <c r="AD38" s="23" t="s">
        <v>78</v>
      </c>
      <c r="AE38" s="24">
        <v>-134.45767441860465</v>
      </c>
      <c r="AF38" s="29">
        <v>0.34615384615384615</v>
      </c>
      <c r="AG38" s="29">
        <f>100%-AF38-AH38</f>
        <v>0.44871794871794873</v>
      </c>
      <c r="AH38" s="110">
        <v>0.20512820512820512</v>
      </c>
      <c r="AL38" s="22">
        <v>1</v>
      </c>
      <c r="AM38" s="23" t="s">
        <v>78</v>
      </c>
      <c r="AN38" s="24">
        <v>1206.3799999999999</v>
      </c>
      <c r="AO38" s="29">
        <v>0</v>
      </c>
      <c r="AP38" s="29">
        <f>100%-AO38-AQ38</f>
        <v>0.34615384615384615</v>
      </c>
      <c r="AQ38" s="110">
        <v>0.65384615384615385</v>
      </c>
    </row>
    <row r="39" spans="2:44" x14ac:dyDescent="0.25">
      <c r="B39" s="22">
        <v>2</v>
      </c>
      <c r="C39" s="32" t="s">
        <v>79</v>
      </c>
      <c r="D39" s="119">
        <v>653.59588238078834</v>
      </c>
      <c r="E39" s="29">
        <v>0.14890448840672196</v>
      </c>
      <c r="F39" s="29">
        <v>0.49287385662624972</v>
      </c>
      <c r="G39" s="110">
        <v>0.35822165496702829</v>
      </c>
      <c r="K39" s="22">
        <v>2</v>
      </c>
      <c r="L39" s="23" t="s">
        <v>79</v>
      </c>
      <c r="M39" s="24">
        <v>483.19426180513989</v>
      </c>
      <c r="N39" s="29">
        <v>0.18746389370306182</v>
      </c>
      <c r="O39" s="29">
        <f t="shared" ref="O39:O41" si="10">100%-N39-P39</f>
        <v>0.51675332177931832</v>
      </c>
      <c r="P39" s="110">
        <v>0.29578278451761986</v>
      </c>
      <c r="T39" s="22">
        <v>2</v>
      </c>
      <c r="U39" s="23" t="s">
        <v>79</v>
      </c>
      <c r="V39" s="24">
        <v>1125.1635085007747</v>
      </c>
      <c r="W39" s="29">
        <v>2.2026431718061675E-2</v>
      </c>
      <c r="X39" s="29">
        <f t="shared" ref="X39:X41" si="11">100%-W39-Y39</f>
        <v>0.42995594713656393</v>
      </c>
      <c r="Y39" s="110">
        <v>0.54801762114537445</v>
      </c>
      <c r="AC39" s="22">
        <v>2</v>
      </c>
      <c r="AD39" s="23" t="s">
        <v>79</v>
      </c>
      <c r="AE39" s="24">
        <v>-9.9758695652173941</v>
      </c>
      <c r="AF39" s="29">
        <v>0.33333333333333331</v>
      </c>
      <c r="AG39" s="29">
        <f t="shared" ref="AG39:AG41" si="12">100%-AF39-AH39</f>
        <v>0.41025641025641035</v>
      </c>
      <c r="AH39" s="110">
        <v>0.25641025641025639</v>
      </c>
      <c r="AL39" s="22">
        <v>2</v>
      </c>
      <c r="AM39" s="23" t="s">
        <v>79</v>
      </c>
      <c r="AN39" s="24">
        <v>1237.026111111111</v>
      </c>
      <c r="AO39" s="29">
        <v>0</v>
      </c>
      <c r="AP39" s="29">
        <f t="shared" ref="AP39:AP41" si="13">100%-AO39-AQ39</f>
        <v>0.30769230769230771</v>
      </c>
      <c r="AQ39" s="110">
        <v>0.69230769230769229</v>
      </c>
    </row>
    <row r="40" spans="2:44" x14ac:dyDescent="0.25">
      <c r="B40" s="14">
        <v>3</v>
      </c>
      <c r="C40" s="31" t="s">
        <v>80</v>
      </c>
      <c r="D40" s="120">
        <v>600.79207569562527</v>
      </c>
      <c r="E40" s="29">
        <v>0.19974473516273133</v>
      </c>
      <c r="F40" s="29">
        <v>0.32099553286534782</v>
      </c>
      <c r="G40" s="110">
        <v>0.47925973197192084</v>
      </c>
      <c r="K40" s="14">
        <v>3</v>
      </c>
      <c r="L40" s="15" t="s">
        <v>80</v>
      </c>
      <c r="M40" s="17">
        <v>489.39202531645674</v>
      </c>
      <c r="N40" s="29">
        <v>0.22616984402079723</v>
      </c>
      <c r="O40" s="29">
        <f t="shared" si="10"/>
        <v>0.36106296938186022</v>
      </c>
      <c r="P40" s="110">
        <v>0.41276718659734257</v>
      </c>
      <c r="T40" s="14">
        <v>3</v>
      </c>
      <c r="U40" s="15" t="s">
        <v>80</v>
      </c>
      <c r="V40" s="17">
        <v>899.64660335195549</v>
      </c>
      <c r="W40" s="29">
        <v>0.10837004405286343</v>
      </c>
      <c r="X40" s="29">
        <f t="shared" si="11"/>
        <v>0.21145374449339205</v>
      </c>
      <c r="Y40" s="110">
        <v>0.68017621145374452</v>
      </c>
      <c r="AC40" s="14">
        <v>3</v>
      </c>
      <c r="AD40" s="15" t="s">
        <v>80</v>
      </c>
      <c r="AE40" s="17">
        <v>101.496935483871</v>
      </c>
      <c r="AF40" s="29">
        <v>0.41025641025641024</v>
      </c>
      <c r="AG40" s="29">
        <f t="shared" si="12"/>
        <v>0.20512820512820512</v>
      </c>
      <c r="AH40" s="110">
        <v>0.38461538461538464</v>
      </c>
      <c r="AL40" s="14">
        <v>3</v>
      </c>
      <c r="AM40" s="15" t="s">
        <v>80</v>
      </c>
      <c r="AN40" s="17">
        <v>1031.1660869565219</v>
      </c>
      <c r="AO40" s="29">
        <v>3.8461538461538464E-2</v>
      </c>
      <c r="AP40" s="29">
        <f t="shared" si="13"/>
        <v>0.11538461538461542</v>
      </c>
      <c r="AQ40" s="110">
        <v>0.84615384615384615</v>
      </c>
    </row>
    <row r="41" spans="2:44" x14ac:dyDescent="0.25">
      <c r="B41" s="18">
        <v>4</v>
      </c>
      <c r="C41" s="33" t="s">
        <v>81</v>
      </c>
      <c r="D41" s="121">
        <v>600.25476062467806</v>
      </c>
      <c r="E41" s="30">
        <v>0.2465432886619868</v>
      </c>
      <c r="F41" s="30">
        <v>0.2667517549457562</v>
      </c>
      <c r="G41" s="111">
        <v>0.48670495639225697</v>
      </c>
      <c r="K41" s="18">
        <v>4</v>
      </c>
      <c r="L41" s="19" t="s">
        <v>81</v>
      </c>
      <c r="M41" s="20">
        <v>488.39188225538982</v>
      </c>
      <c r="N41" s="30">
        <v>0.27180820335066436</v>
      </c>
      <c r="O41" s="30">
        <f t="shared" si="10"/>
        <v>0.30329289428076256</v>
      </c>
      <c r="P41" s="111">
        <v>0.42489890236857308</v>
      </c>
      <c r="T41" s="18">
        <v>4</v>
      </c>
      <c r="U41" s="19" t="s">
        <v>81</v>
      </c>
      <c r="V41" s="20">
        <v>913.12125398512251</v>
      </c>
      <c r="W41" s="30">
        <v>0.15594713656387665</v>
      </c>
      <c r="X41" s="30">
        <f t="shared" si="11"/>
        <v>0.1709251101321585</v>
      </c>
      <c r="Y41" s="111">
        <v>0.67312775330396479</v>
      </c>
      <c r="AC41" s="18">
        <v>4</v>
      </c>
      <c r="AD41" s="19" t="s">
        <v>81</v>
      </c>
      <c r="AE41" s="20">
        <v>113.19000000000004</v>
      </c>
      <c r="AF41" s="30">
        <v>0.48717948717948717</v>
      </c>
      <c r="AG41" s="30">
        <f t="shared" si="12"/>
        <v>0.10256410256410253</v>
      </c>
      <c r="AH41" s="111">
        <v>0.41025641025641024</v>
      </c>
      <c r="AL41" s="18">
        <v>4</v>
      </c>
      <c r="AM41" s="19" t="s">
        <v>81</v>
      </c>
      <c r="AN41" s="20">
        <v>996.10166666666657</v>
      </c>
      <c r="AO41" s="30">
        <v>0.11538461538461539</v>
      </c>
      <c r="AP41" s="30">
        <f t="shared" si="13"/>
        <v>7.6923076923076872E-2</v>
      </c>
      <c r="AQ41" s="111">
        <v>0.80769230769230771</v>
      </c>
    </row>
    <row r="47" spans="2:44" x14ac:dyDescent="0.25">
      <c r="B47" s="1" t="s">
        <v>22</v>
      </c>
      <c r="C47" s="2"/>
      <c r="D47" s="21"/>
      <c r="E47" s="2"/>
      <c r="F47" s="2" t="str">
        <f>$F$2</f>
        <v>DOE SNOPR (Scenario 0.55)</v>
      </c>
      <c r="G47" s="106"/>
      <c r="K47" s="1" t="s">
        <v>100</v>
      </c>
      <c r="L47" s="2"/>
      <c r="M47" s="21"/>
      <c r="N47" s="2"/>
      <c r="O47" s="2" t="str">
        <f>$F$2</f>
        <v>DOE SNOPR (Scenario 0.55)</v>
      </c>
      <c r="P47" s="106"/>
      <c r="T47" s="1" t="s">
        <v>97</v>
      </c>
      <c r="U47" s="2"/>
      <c r="V47" s="21"/>
      <c r="W47" s="2"/>
      <c r="X47" s="2" t="str">
        <f>$F$2</f>
        <v>DOE SNOPR (Scenario 0.55)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884.86203271028</v>
      </c>
      <c r="E53" s="29">
        <v>0.10240549828178694</v>
      </c>
      <c r="F53" s="29">
        <f>100%-E53-G53</f>
        <v>0.70584192439862548</v>
      </c>
      <c r="G53" s="110">
        <v>0.19175257731958764</v>
      </c>
      <c r="K53" s="22">
        <f t="shared" si="18"/>
        <v>1</v>
      </c>
      <c r="L53" s="23" t="str">
        <f>L38</f>
        <v>NWGF 90%</v>
      </c>
      <c r="M53" s="17">
        <v>780.17837499999939</v>
      </c>
      <c r="N53" s="29">
        <v>7.3047858942065488E-2</v>
      </c>
      <c r="O53" s="29">
        <f>100%-N53-P53</f>
        <v>0.79848866498740556</v>
      </c>
      <c r="P53" s="110">
        <v>0.12846347607052896</v>
      </c>
      <c r="T53" s="22">
        <f t="shared" si="19"/>
        <v>1</v>
      </c>
      <c r="U53" s="23" t="str">
        <f>U38</f>
        <v>NWGF 90%</v>
      </c>
      <c r="V53" s="24">
        <v>947.35973880597066</v>
      </c>
      <c r="W53" s="29">
        <v>0.13767019667170954</v>
      </c>
      <c r="X53" s="29">
        <f>100%-W53-Y53</f>
        <v>0.59455370650529504</v>
      </c>
      <c r="Y53" s="110">
        <v>0.26777609682299547</v>
      </c>
      <c r="AR53" s="57"/>
    </row>
    <row r="54" spans="2:44" x14ac:dyDescent="0.25">
      <c r="B54" s="22">
        <f t="shared" si="17"/>
        <v>2</v>
      </c>
      <c r="C54" s="32" t="str">
        <f>C39</f>
        <v>NWGF 92%</v>
      </c>
      <c r="D54" s="120">
        <v>890.36009920634888</v>
      </c>
      <c r="E54" s="29">
        <v>9.3470790378006874E-2</v>
      </c>
      <c r="F54" s="29">
        <f>100%-E54-G54</f>
        <v>0.65360824742268042</v>
      </c>
      <c r="G54" s="110">
        <v>0.2529209621993127</v>
      </c>
      <c r="K54" s="22">
        <f t="shared" si="18"/>
        <v>2</v>
      </c>
      <c r="L54" s="23" t="str">
        <f>L39</f>
        <v>NWGF 92%</v>
      </c>
      <c r="M54" s="17">
        <v>803.43756097560981</v>
      </c>
      <c r="N54" s="29">
        <v>6.5491183879093195E-2</v>
      </c>
      <c r="O54" s="29">
        <f>100%-N54-P54</f>
        <v>0.74181360201511326</v>
      </c>
      <c r="P54" s="110">
        <v>0.19269521410579346</v>
      </c>
      <c r="T54" s="22">
        <f t="shared" si="19"/>
        <v>2</v>
      </c>
      <c r="U54" s="23" t="str">
        <f>U39</f>
        <v>NWGF 92%</v>
      </c>
      <c r="V54" s="24">
        <v>949.95581939799308</v>
      </c>
      <c r="W54" s="29">
        <v>0.12708018154311648</v>
      </c>
      <c r="X54" s="29">
        <f>100%-W54-Y54</f>
        <v>0.54765506807866871</v>
      </c>
      <c r="Y54" s="110">
        <v>0.32526475037821484</v>
      </c>
      <c r="AR54" s="57"/>
    </row>
    <row r="55" spans="2:44" x14ac:dyDescent="0.25">
      <c r="B55" s="14">
        <f t="shared" si="17"/>
        <v>3</v>
      </c>
      <c r="C55" s="31" t="str">
        <f>C40</f>
        <v>NWGF 95%</v>
      </c>
      <c r="D55" s="120">
        <v>770.27441138421818</v>
      </c>
      <c r="E55" s="29">
        <v>0.13402061855670103</v>
      </c>
      <c r="F55" s="29">
        <f t="shared" ref="F55:F56" si="20">100%-E55-G55</f>
        <v>0.46872852233676982</v>
      </c>
      <c r="G55" s="110">
        <v>0.39725085910652919</v>
      </c>
      <c r="K55" s="14">
        <f t="shared" si="18"/>
        <v>3</v>
      </c>
      <c r="L55" s="15" t="str">
        <f>L40</f>
        <v>NWGF 95%</v>
      </c>
      <c r="M55" s="17">
        <v>671.89103542234307</v>
      </c>
      <c r="N55" s="29">
        <v>9.697732997481108E-2</v>
      </c>
      <c r="O55" s="29">
        <f t="shared" ref="O55:O56" si="21">100%-N55-P55</f>
        <v>0.53778337531486142</v>
      </c>
      <c r="P55" s="110">
        <v>0.36523929471032746</v>
      </c>
      <c r="T55" s="14">
        <f t="shared" si="19"/>
        <v>3</v>
      </c>
      <c r="U55" s="15" t="str">
        <f>U40</f>
        <v>NWGF 95%</v>
      </c>
      <c r="V55" s="24">
        <v>859.20716748768439</v>
      </c>
      <c r="W55" s="29">
        <v>0.17851739788199697</v>
      </c>
      <c r="X55" s="29">
        <f t="shared" ref="X55:X56" si="22">100%-W55-Y55</f>
        <v>0.38577912254160368</v>
      </c>
      <c r="Y55" s="110">
        <v>0.43570347957639938</v>
      </c>
      <c r="AR55" s="57"/>
    </row>
    <row r="56" spans="2:44" x14ac:dyDescent="0.25">
      <c r="B56" s="18">
        <f t="shared" si="17"/>
        <v>4</v>
      </c>
      <c r="C56" s="33" t="str">
        <f>C41</f>
        <v>NWGF 98%</v>
      </c>
      <c r="D56" s="121">
        <v>723.8115344827587</v>
      </c>
      <c r="E56" s="30">
        <v>0.24467353951890033</v>
      </c>
      <c r="F56" s="30">
        <f t="shared" si="20"/>
        <v>0.20274914089347074</v>
      </c>
      <c r="G56" s="111">
        <v>0.5525773195876289</v>
      </c>
      <c r="K56" s="18">
        <f t="shared" si="18"/>
        <v>4</v>
      </c>
      <c r="L56" s="19" t="str">
        <f>L41</f>
        <v>NWGF 98%</v>
      </c>
      <c r="M56" s="20">
        <v>630.9550638297876</v>
      </c>
      <c r="N56" s="30">
        <v>0.24811083123425692</v>
      </c>
      <c r="O56" s="30">
        <f t="shared" si="21"/>
        <v>0.11209068010075562</v>
      </c>
      <c r="P56" s="111">
        <v>0.63979848866498745</v>
      </c>
      <c r="T56" s="18">
        <f t="shared" si="19"/>
        <v>4</v>
      </c>
      <c r="U56" s="19" t="str">
        <f>U41</f>
        <v>NWGF 98%</v>
      </c>
      <c r="V56" s="34">
        <v>867.68804395604252</v>
      </c>
      <c r="W56" s="30">
        <v>0.24054462934947049</v>
      </c>
      <c r="X56" s="30">
        <f t="shared" si="22"/>
        <v>0.31164901664145234</v>
      </c>
      <c r="Y56" s="111">
        <v>0.44780635400907715</v>
      </c>
      <c r="AR56" s="57"/>
    </row>
    <row r="62" spans="2:44" x14ac:dyDescent="0.25">
      <c r="B62" s="1" t="s">
        <v>102</v>
      </c>
      <c r="C62" s="2"/>
      <c r="D62" s="21"/>
      <c r="E62" s="2"/>
      <c r="F62" s="2" t="str">
        <f>$F$2</f>
        <v>DOE SNOPR (Scenario 0.55)</v>
      </c>
      <c r="G62" s="106"/>
      <c r="K62" s="1" t="s">
        <v>99</v>
      </c>
      <c r="L62" s="2"/>
      <c r="M62" s="21"/>
      <c r="N62" s="2"/>
      <c r="O62" s="2" t="str">
        <f>$F$2</f>
        <v>DOE SNOPR (Scenario 0.55)</v>
      </c>
      <c r="P62" s="106"/>
      <c r="T62" s="1" t="s">
        <v>98</v>
      </c>
      <c r="U62" s="2"/>
      <c r="V62" s="21"/>
      <c r="W62" s="21"/>
      <c r="X62" s="2" t="str">
        <f>$F$2</f>
        <v>DOE SNOPR (Scenario 0.55)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591.63514767932475</v>
      </c>
      <c r="E68" s="29">
        <v>0.11411042944785275</v>
      </c>
      <c r="F68" s="29">
        <f>100%-E68-G68</f>
        <v>0.70920245398773007</v>
      </c>
      <c r="G68" s="110">
        <v>0.17668711656441718</v>
      </c>
      <c r="K68" s="22">
        <f t="shared" si="27"/>
        <v>1</v>
      </c>
      <c r="L68" s="23" t="str">
        <f>L53</f>
        <v>NWGF 90%</v>
      </c>
      <c r="M68" s="24">
        <v>426.13963414634162</v>
      </c>
      <c r="N68" s="29">
        <v>6.1224489795918366E-2</v>
      </c>
      <c r="O68" s="29">
        <f>100%-N68-P68</f>
        <v>0.81405895691609986</v>
      </c>
      <c r="P68" s="110">
        <v>0.12471655328798185</v>
      </c>
      <c r="T68" s="22">
        <f t="shared" si="28"/>
        <v>1</v>
      </c>
      <c r="U68" s="23" t="str">
        <f>U53</f>
        <v>NWGF 90%</v>
      </c>
      <c r="V68" s="24">
        <v>679.18761290322595</v>
      </c>
      <c r="W68" s="29">
        <v>0.17647058823529413</v>
      </c>
      <c r="X68" s="29">
        <f>100%-W68-Y68</f>
        <v>0.58556149732620311</v>
      </c>
      <c r="Y68" s="110">
        <v>0.23796791443850268</v>
      </c>
    </row>
    <row r="69" spans="2:25" x14ac:dyDescent="0.25">
      <c r="B69" s="14">
        <f t="shared" si="26"/>
        <v>2</v>
      </c>
      <c r="C69" s="15" t="str">
        <f>C54</f>
        <v>NWGF 92%</v>
      </c>
      <c r="D69" s="17">
        <v>611.14233576642357</v>
      </c>
      <c r="E69" s="29">
        <v>0.10920245398773006</v>
      </c>
      <c r="F69" s="29">
        <f>100%-E69-G69</f>
        <v>0.66380368098159503</v>
      </c>
      <c r="G69" s="110">
        <v>0.22699386503067484</v>
      </c>
      <c r="K69" s="14">
        <f t="shared" si="27"/>
        <v>2</v>
      </c>
      <c r="L69" s="15" t="str">
        <f>L54</f>
        <v>NWGF 92%</v>
      </c>
      <c r="M69" s="24">
        <v>471.00709090909089</v>
      </c>
      <c r="N69" s="29">
        <v>5.6689342403628121E-2</v>
      </c>
      <c r="O69" s="29">
        <f>100%-N69-P69</f>
        <v>0.75056689342403626</v>
      </c>
      <c r="P69" s="110">
        <v>0.1927437641723356</v>
      </c>
      <c r="T69" s="14">
        <f t="shared" si="28"/>
        <v>2</v>
      </c>
      <c r="U69" s="15" t="str">
        <f>U54</f>
        <v>NWGF 92%</v>
      </c>
      <c r="V69" s="24">
        <v>705.13548780487838</v>
      </c>
      <c r="W69" s="29">
        <v>0.17112299465240641</v>
      </c>
      <c r="X69" s="29">
        <f>100%-W69-Y69</f>
        <v>0.56149732620320858</v>
      </c>
      <c r="Y69" s="110">
        <v>0.26737967914438504</v>
      </c>
    </row>
    <row r="70" spans="2:25" x14ac:dyDescent="0.25">
      <c r="B70" s="14">
        <f t="shared" si="26"/>
        <v>3</v>
      </c>
      <c r="C70" s="15" t="str">
        <f>C55</f>
        <v>NWGF 95%</v>
      </c>
      <c r="D70" s="17">
        <v>592.25930864197528</v>
      </c>
      <c r="E70" s="29">
        <v>0.15828220858895706</v>
      </c>
      <c r="F70" s="29">
        <f t="shared" ref="F70:F71" si="29">100%-E70-G70</f>
        <v>0.50306748466257667</v>
      </c>
      <c r="G70" s="110">
        <v>0.33865030674846625</v>
      </c>
      <c r="K70" s="14">
        <f t="shared" si="27"/>
        <v>3</v>
      </c>
      <c r="L70" s="15" t="str">
        <f>L55</f>
        <v>NWGF 95%</v>
      </c>
      <c r="M70" s="24">
        <v>441.8892000000003</v>
      </c>
      <c r="N70" s="29">
        <v>9.7505668934240369E-2</v>
      </c>
      <c r="O70" s="29">
        <f t="shared" ref="O70:O71" si="30">100%-N70-P70</f>
        <v>0.54648526077097503</v>
      </c>
      <c r="P70" s="110">
        <v>0.35600907029478457</v>
      </c>
      <c r="T70" s="14">
        <f t="shared" si="28"/>
        <v>3</v>
      </c>
      <c r="U70" s="15" t="str">
        <f>U55</f>
        <v>NWGF 95%</v>
      </c>
      <c r="V70" s="24">
        <v>738.96185365853694</v>
      </c>
      <c r="W70" s="29">
        <v>0.22994652406417113</v>
      </c>
      <c r="X70" s="29">
        <f t="shared" ref="X70:X71" si="31">100%-W70-Y70</f>
        <v>0.45187165775401067</v>
      </c>
      <c r="Y70" s="110">
        <v>0.31818181818181818</v>
      </c>
    </row>
    <row r="71" spans="2:25" x14ac:dyDescent="0.25">
      <c r="B71" s="18">
        <f t="shared" si="26"/>
        <v>4</v>
      </c>
      <c r="C71" s="19" t="str">
        <f>C56</f>
        <v>NWGF 98%</v>
      </c>
      <c r="D71" s="20">
        <v>673.81874999999991</v>
      </c>
      <c r="E71" s="30">
        <v>0.28957055214723926</v>
      </c>
      <c r="F71" s="30">
        <f t="shared" si="29"/>
        <v>0.25398773006134973</v>
      </c>
      <c r="G71" s="111">
        <v>0.45644171779141102</v>
      </c>
      <c r="K71" s="18">
        <f t="shared" si="27"/>
        <v>4</v>
      </c>
      <c r="L71" s="19" t="str">
        <f>L56</f>
        <v>NWGF 98%</v>
      </c>
      <c r="M71" s="34">
        <v>646.70657963446467</v>
      </c>
      <c r="N71" s="30">
        <v>0.30839002267573695</v>
      </c>
      <c r="O71" s="30">
        <f t="shared" si="30"/>
        <v>0.13151927437641719</v>
      </c>
      <c r="P71" s="111">
        <v>0.5600907029478458</v>
      </c>
      <c r="T71" s="18">
        <f t="shared" si="28"/>
        <v>4</v>
      </c>
      <c r="U71" s="19" t="str">
        <f>U56</f>
        <v>NWGF 98%</v>
      </c>
      <c r="V71" s="34">
        <v>719.96968888888887</v>
      </c>
      <c r="W71" s="30">
        <v>0.26737967914438504</v>
      </c>
      <c r="X71" s="30">
        <f t="shared" si="31"/>
        <v>0.39839572192513373</v>
      </c>
      <c r="Y71" s="111">
        <v>0.33422459893048129</v>
      </c>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154</v>
      </c>
      <c r="G2" s="2"/>
      <c r="K2" s="1" t="s">
        <v>142</v>
      </c>
      <c r="L2" s="2"/>
      <c r="M2" s="21"/>
      <c r="N2" s="2"/>
      <c r="O2" s="2" t="str">
        <f>$F$2</f>
        <v>SNOPR Scenario Int-11</v>
      </c>
      <c r="P2" s="106"/>
      <c r="T2" s="1" t="s">
        <v>143</v>
      </c>
      <c r="U2" s="2"/>
      <c r="V2" s="21"/>
      <c r="W2" s="2"/>
      <c r="X2" s="2" t="str">
        <f>$F$2</f>
        <v>SNOPR Scenario Int-11</v>
      </c>
      <c r="Y2" s="106"/>
      <c r="AC2" s="1" t="s">
        <v>144</v>
      </c>
      <c r="AD2" s="2"/>
      <c r="AE2" s="21"/>
      <c r="AF2" s="2"/>
      <c r="AG2" s="2" t="str">
        <f>$F$2</f>
        <v>SNOPR Scenario Int-11</v>
      </c>
      <c r="AH2" s="106"/>
      <c r="AL2" s="1" t="s">
        <v>145</v>
      </c>
      <c r="AM2" s="2"/>
      <c r="AN2" s="21"/>
      <c r="AO2" s="2"/>
      <c r="AP2" s="2" t="str">
        <f>$F$2</f>
        <v>SNOPR Scenario Int-11</v>
      </c>
      <c r="AQ2" s="106"/>
      <c r="AU2" s="1" t="s">
        <v>82</v>
      </c>
      <c r="AV2" s="2"/>
      <c r="AW2" s="21"/>
      <c r="AX2" s="2"/>
      <c r="AY2" s="2" t="str">
        <f>$F$2</f>
        <v>SNOPR Scenario Int-11</v>
      </c>
      <c r="AZ2" s="106"/>
      <c r="BD2" s="1" t="s">
        <v>84</v>
      </c>
      <c r="BE2" s="2"/>
      <c r="BF2" s="21"/>
      <c r="BG2" s="2"/>
      <c r="BH2" s="2" t="str">
        <f>$F$2</f>
        <v>SNOPR Scenario Int-11</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-216.22318269601809</v>
      </c>
      <c r="E8" s="29">
        <v>0.2112</v>
      </c>
      <c r="F8" s="29">
        <v>0.68410000000000004</v>
      </c>
      <c r="G8" s="110">
        <v>0.1047</v>
      </c>
      <c r="K8" s="22">
        <v>1</v>
      </c>
      <c r="L8" s="23" t="s">
        <v>78</v>
      </c>
      <c r="M8" s="24">
        <v>-263.92281705539403</v>
      </c>
      <c r="N8" s="29">
        <v>0.27758596878884134</v>
      </c>
      <c r="O8" s="29">
        <f>100%-N8-P8</f>
        <v>0.62104681673801965</v>
      </c>
      <c r="P8" s="110">
        <v>0.10136721447313907</v>
      </c>
      <c r="T8" s="22">
        <v>1</v>
      </c>
      <c r="U8" s="23" t="s">
        <v>78</v>
      </c>
      <c r="V8" s="24">
        <v>260.10827794561942</v>
      </c>
      <c r="W8" s="29">
        <v>1.5751211631663976E-2</v>
      </c>
      <c r="X8" s="29">
        <f>100%-W8-Y8</f>
        <v>0.86631663974151862</v>
      </c>
      <c r="Y8" s="110">
        <v>0.11793214862681745</v>
      </c>
      <c r="AC8" s="22">
        <v>1</v>
      </c>
      <c r="AD8" s="23" t="s">
        <v>78</v>
      </c>
      <c r="AE8" s="24">
        <v>-745.62263157894779</v>
      </c>
      <c r="AF8" s="29">
        <v>0.29857819905213268</v>
      </c>
      <c r="AG8" s="29">
        <f>100%-AF8-AH8</f>
        <v>0.63981042654028442</v>
      </c>
      <c r="AH8" s="110">
        <v>6.1611374407582936E-2</v>
      </c>
      <c r="AL8" s="22">
        <v>1</v>
      </c>
      <c r="AM8" s="23" t="s">
        <v>78</v>
      </c>
      <c r="AN8" s="24">
        <v>1465.83</v>
      </c>
      <c r="AO8" s="29">
        <v>0</v>
      </c>
      <c r="AP8" s="29">
        <f>100%-AO8-AQ8</f>
        <v>0.88888888888888884</v>
      </c>
      <c r="AQ8" s="110">
        <v>0.1111111111111111</v>
      </c>
      <c r="AU8" s="22">
        <v>1</v>
      </c>
      <c r="AV8" s="23" t="s">
        <v>78</v>
      </c>
      <c r="AW8" s="24">
        <v>-276.9047978723404</v>
      </c>
      <c r="AX8" s="29">
        <v>0.2781803542673108</v>
      </c>
      <c r="AY8" s="29">
        <f>100%-AX8-AZ8</f>
        <v>0.62157809983896939</v>
      </c>
      <c r="AZ8" s="110">
        <v>0.10024154589371981</v>
      </c>
      <c r="BD8" s="22">
        <v>1</v>
      </c>
      <c r="BE8" s="23" t="s">
        <v>78</v>
      </c>
      <c r="BF8" s="24">
        <v>288.56188790560486</v>
      </c>
      <c r="BG8" s="29">
        <v>1.5306122448979591E-2</v>
      </c>
      <c r="BH8" s="29">
        <f>100%-BG8-BI8</f>
        <v>0.86695447409733128</v>
      </c>
      <c r="BI8" s="110">
        <v>0.11773940345368916</v>
      </c>
    </row>
    <row r="9" spans="2:61" x14ac:dyDescent="0.25">
      <c r="B9" s="22">
        <v>2</v>
      </c>
      <c r="C9" s="32" t="s">
        <v>79</v>
      </c>
      <c r="D9" s="119">
        <v>-165.9540299549395</v>
      </c>
      <c r="E9" s="29">
        <v>0.2389</v>
      </c>
      <c r="F9" s="29">
        <v>0.60880000000000001</v>
      </c>
      <c r="G9" s="110">
        <v>0.15229999999999999</v>
      </c>
      <c r="K9" s="22">
        <v>2</v>
      </c>
      <c r="L9" s="23" t="s">
        <v>79</v>
      </c>
      <c r="M9" s="24">
        <v>-227.97378071833649</v>
      </c>
      <c r="N9" s="29">
        <v>0.30203010633890348</v>
      </c>
      <c r="O9" s="29">
        <f t="shared" ref="O9:O11" si="0">100%-N9-P9</f>
        <v>0.56166275376329233</v>
      </c>
      <c r="P9" s="110">
        <v>0.13630713989780416</v>
      </c>
      <c r="T9" s="22">
        <v>2</v>
      </c>
      <c r="U9" s="23" t="s">
        <v>79</v>
      </c>
      <c r="V9" s="24">
        <v>180.93760252365919</v>
      </c>
      <c r="W9" s="29">
        <v>5.3311793214862679E-2</v>
      </c>
      <c r="X9" s="29">
        <f t="shared" ref="X9:X11" si="1">100%-W9-Y9</f>
        <v>0.74394184168012922</v>
      </c>
      <c r="Y9" s="110">
        <v>0.20274636510500807</v>
      </c>
      <c r="AC9" s="22">
        <v>2</v>
      </c>
      <c r="AD9" s="23" t="s">
        <v>79</v>
      </c>
      <c r="AE9" s="24">
        <v>-608.0786516853932</v>
      </c>
      <c r="AF9" s="29">
        <v>0.32701421800947866</v>
      </c>
      <c r="AG9" s="29">
        <f t="shared" ref="AG9:AG11" si="2">100%-AF9-AH9</f>
        <v>0.57819905213270151</v>
      </c>
      <c r="AH9" s="110">
        <v>9.4786729857819899E-2</v>
      </c>
      <c r="AL9" s="22">
        <v>2</v>
      </c>
      <c r="AM9" s="23" t="s">
        <v>79</v>
      </c>
      <c r="AN9" s="24">
        <v>918.75933333333319</v>
      </c>
      <c r="AO9" s="29">
        <v>1.3888888888888888E-2</v>
      </c>
      <c r="AP9" s="29">
        <f t="shared" ref="AP9:AP11" si="3">100%-AO9-AQ9</f>
        <v>0.79166666666666674</v>
      </c>
      <c r="AQ9" s="110">
        <v>0.19444444444444445</v>
      </c>
      <c r="AU9" s="22">
        <v>2</v>
      </c>
      <c r="AV9" s="23" t="s">
        <v>79</v>
      </c>
      <c r="AW9" s="24">
        <v>-238.34133619368666</v>
      </c>
      <c r="AX9" s="29">
        <v>0.30273752012882449</v>
      </c>
      <c r="AY9" s="29">
        <f t="shared" ref="AY9:AY11" si="4">100%-AX9-AZ9</f>
        <v>0.56213097155126146</v>
      </c>
      <c r="AZ9" s="110">
        <v>0.13513150831991411</v>
      </c>
      <c r="BD9" s="22">
        <v>2</v>
      </c>
      <c r="BE9" s="23" t="s">
        <v>79</v>
      </c>
      <c r="BF9" s="24">
        <v>197.99049306625591</v>
      </c>
      <c r="BG9" s="29">
        <v>5.21978021978022E-2</v>
      </c>
      <c r="BH9" s="29">
        <f t="shared" ref="BH9:BH11" si="5">100%-BG9-BI9</f>
        <v>0.7452904238618524</v>
      </c>
      <c r="BI9" s="110">
        <v>0.20251177394034536</v>
      </c>
    </row>
    <row r="10" spans="2:61" x14ac:dyDescent="0.25">
      <c r="B10" s="14">
        <v>3</v>
      </c>
      <c r="C10" s="31" t="s">
        <v>80</v>
      </c>
      <c r="D10" s="120">
        <v>-124.716164606568</v>
      </c>
      <c r="E10" s="29">
        <v>0.37319999999999998</v>
      </c>
      <c r="F10" s="29">
        <v>0.3795</v>
      </c>
      <c r="G10" s="110">
        <v>0.24729999999999999</v>
      </c>
      <c r="K10" s="14">
        <v>3</v>
      </c>
      <c r="L10" s="15" t="s">
        <v>80</v>
      </c>
      <c r="M10" s="17">
        <v>-225.28685287846474</v>
      </c>
      <c r="N10" s="29">
        <v>0.44013257837315289</v>
      </c>
      <c r="O10" s="29">
        <f t="shared" si="0"/>
        <v>0.35229940615937028</v>
      </c>
      <c r="P10" s="110">
        <v>0.20756801546747686</v>
      </c>
      <c r="T10" s="14">
        <v>3</v>
      </c>
      <c r="U10" s="15" t="s">
        <v>80</v>
      </c>
      <c r="V10" s="17">
        <v>228.63492581602358</v>
      </c>
      <c r="W10" s="29">
        <v>0.17689822294022617</v>
      </c>
      <c r="X10" s="29">
        <f t="shared" si="1"/>
        <v>0.45557350565428112</v>
      </c>
      <c r="Y10" s="110">
        <v>0.36752827140549271</v>
      </c>
      <c r="AC10" s="14">
        <v>3</v>
      </c>
      <c r="AD10" s="15" t="s">
        <v>80</v>
      </c>
      <c r="AE10" s="17">
        <v>-408.53787878787881</v>
      </c>
      <c r="AF10" s="29">
        <v>0.46445497630331756</v>
      </c>
      <c r="AG10" s="29">
        <f t="shared" si="2"/>
        <v>0.37440758293838861</v>
      </c>
      <c r="AH10" s="110">
        <v>0.16113744075829384</v>
      </c>
      <c r="AL10" s="14">
        <v>3</v>
      </c>
      <c r="AM10" s="15" t="s">
        <v>80</v>
      </c>
      <c r="AN10" s="17">
        <v>813.10914285714284</v>
      </c>
      <c r="AO10" s="29">
        <v>0.125</v>
      </c>
      <c r="AP10" s="29">
        <f t="shared" si="3"/>
        <v>0.51388888888888884</v>
      </c>
      <c r="AQ10" s="110">
        <v>0.3611111111111111</v>
      </c>
      <c r="AU10" s="14">
        <v>3</v>
      </c>
      <c r="AV10" s="15" t="s">
        <v>80</v>
      </c>
      <c r="AW10" s="17">
        <v>-230.30326420572396</v>
      </c>
      <c r="AX10" s="29">
        <v>0.44082125603864736</v>
      </c>
      <c r="AY10" s="29">
        <f t="shared" si="4"/>
        <v>0.35292538915727323</v>
      </c>
      <c r="AZ10" s="110">
        <v>0.20625335480407944</v>
      </c>
      <c r="BD10" s="14">
        <v>3</v>
      </c>
      <c r="BE10" s="15" t="s">
        <v>80</v>
      </c>
      <c r="BF10" s="17">
        <v>243.4263919016629</v>
      </c>
      <c r="BG10" s="29">
        <v>0.17543171114599687</v>
      </c>
      <c r="BH10" s="29">
        <f t="shared" si="5"/>
        <v>0.45722135007849291</v>
      </c>
      <c r="BI10" s="110">
        <v>0.36734693877551022</v>
      </c>
    </row>
    <row r="11" spans="2:61" x14ac:dyDescent="0.25">
      <c r="B11" s="18">
        <v>4</v>
      </c>
      <c r="C11" s="33" t="s">
        <v>81</v>
      </c>
      <c r="D11" s="121">
        <v>-104.87594974316804</v>
      </c>
      <c r="E11" s="30">
        <v>0.5373</v>
      </c>
      <c r="F11" s="30">
        <v>0.1032</v>
      </c>
      <c r="G11" s="111">
        <v>0.35949999999999999</v>
      </c>
      <c r="K11" s="18">
        <v>4</v>
      </c>
      <c r="L11" s="19" t="s">
        <v>81</v>
      </c>
      <c r="M11" s="20">
        <v>-165.75196167494698</v>
      </c>
      <c r="N11" s="30">
        <v>0.62836624775583483</v>
      </c>
      <c r="O11" s="30">
        <f t="shared" si="0"/>
        <v>2.7068084518712898E-2</v>
      </c>
      <c r="P11" s="111">
        <v>0.34456566772545227</v>
      </c>
      <c r="T11" s="18">
        <v>4</v>
      </c>
      <c r="U11" s="19" t="s">
        <v>81</v>
      </c>
      <c r="V11" s="20">
        <v>141.16942168674714</v>
      </c>
      <c r="W11" s="30">
        <v>0.27625201938610661</v>
      </c>
      <c r="X11" s="30">
        <f t="shared" si="1"/>
        <v>0.32956381260096929</v>
      </c>
      <c r="Y11" s="111">
        <v>0.39418416801292405</v>
      </c>
      <c r="AC11" s="18">
        <v>4</v>
      </c>
      <c r="AD11" s="19" t="s">
        <v>81</v>
      </c>
      <c r="AE11" s="20">
        <v>-185.97245192307693</v>
      </c>
      <c r="AF11" s="30">
        <v>0.56872037914691942</v>
      </c>
      <c r="AG11" s="30">
        <f t="shared" si="2"/>
        <v>1.4218009478673022E-2</v>
      </c>
      <c r="AH11" s="111">
        <v>0.41706161137440756</v>
      </c>
      <c r="AL11" s="18">
        <v>4</v>
      </c>
      <c r="AM11" s="19" t="s">
        <v>81</v>
      </c>
      <c r="AN11" s="20">
        <v>573.38509090909099</v>
      </c>
      <c r="AO11" s="30">
        <v>0.2638888888888889</v>
      </c>
      <c r="AP11" s="30">
        <f t="shared" si="3"/>
        <v>0.23611111111111116</v>
      </c>
      <c r="AQ11" s="111">
        <v>0.5</v>
      </c>
      <c r="AU11" s="18">
        <v>4</v>
      </c>
      <c r="AV11" s="19" t="s">
        <v>81</v>
      </c>
      <c r="AW11" s="20">
        <v>-166.33184061767574</v>
      </c>
      <c r="AX11" s="30">
        <v>0.62667740203972089</v>
      </c>
      <c r="AY11" s="30">
        <f t="shared" si="4"/>
        <v>2.6704240472356422E-2</v>
      </c>
      <c r="AZ11" s="111">
        <v>0.34661835748792269</v>
      </c>
      <c r="BD11" s="18">
        <v>4</v>
      </c>
      <c r="BE11" s="19" t="s">
        <v>81</v>
      </c>
      <c r="BF11" s="20">
        <v>155.03056559766753</v>
      </c>
      <c r="BG11" s="30">
        <v>0.27590266875981162</v>
      </c>
      <c r="BH11" s="30">
        <f t="shared" si="5"/>
        <v>0.32692307692307693</v>
      </c>
      <c r="BI11" s="111">
        <v>0.39717425431711145</v>
      </c>
    </row>
    <row r="17" spans="2:43" x14ac:dyDescent="0.25">
      <c r="B17" s="1" t="s">
        <v>10</v>
      </c>
      <c r="C17" s="2"/>
      <c r="D17" s="21"/>
      <c r="E17" s="2"/>
      <c r="F17" s="2" t="str">
        <f>$F$2</f>
        <v>SNOPR Scenario Int-11</v>
      </c>
      <c r="G17" s="106"/>
      <c r="K17" s="1" t="s">
        <v>146</v>
      </c>
      <c r="L17" s="2"/>
      <c r="M17" s="21"/>
      <c r="N17" s="2"/>
      <c r="O17" s="2" t="str">
        <f>$F$2</f>
        <v>SNOPR Scenario Int-11</v>
      </c>
      <c r="P17" s="106"/>
      <c r="T17" s="1" t="s">
        <v>147</v>
      </c>
      <c r="U17" s="2"/>
      <c r="V17" s="21"/>
      <c r="W17" s="2"/>
      <c r="X17" s="2" t="str">
        <f>$F$2</f>
        <v>SNOPR Scenario Int-11</v>
      </c>
      <c r="Y17" s="106"/>
      <c r="AC17" s="1" t="s">
        <v>148</v>
      </c>
      <c r="AD17" s="2"/>
      <c r="AE17" s="21"/>
      <c r="AF17" s="2"/>
      <c r="AG17" s="2" t="str">
        <f>$F$2</f>
        <v>SNOPR Scenario Int-11</v>
      </c>
      <c r="AH17" s="106"/>
      <c r="AL17" s="1" t="s">
        <v>149</v>
      </c>
      <c r="AM17" s="2"/>
      <c r="AN17" s="21"/>
      <c r="AO17" s="2"/>
      <c r="AP17" s="2" t="str">
        <f>$F$2</f>
        <v>SNOPR Scenario Int-11</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-552.61449398958041</v>
      </c>
      <c r="E23" s="29">
        <v>0.10568031704095113</v>
      </c>
      <c r="F23" s="29">
        <v>0.8494055482166446</v>
      </c>
      <c r="G23" s="110">
        <v>4.491413474240423E-2</v>
      </c>
      <c r="K23" s="22">
        <v>1</v>
      </c>
      <c r="L23" s="23" t="s">
        <v>78</v>
      </c>
      <c r="M23" s="24">
        <v>-812.49451327433667</v>
      </c>
      <c r="N23" s="29">
        <v>0.13575019846520242</v>
      </c>
      <c r="O23" s="29">
        <f>100%-N23-P23</f>
        <v>0.85048954749933847</v>
      </c>
      <c r="P23" s="110">
        <v>1.3760254035459116E-2</v>
      </c>
      <c r="T23" s="22">
        <v>1</v>
      </c>
      <c r="U23" s="23" t="s">
        <v>78</v>
      </c>
      <c r="V23" s="24">
        <v>152.87699507389155</v>
      </c>
      <c r="W23" s="29">
        <v>2.1625652498135719E-2</v>
      </c>
      <c r="X23" s="29">
        <f>100%-W23-Y23</f>
        <v>0.84862043251304997</v>
      </c>
      <c r="Y23" s="110">
        <v>0.12975391498881431</v>
      </c>
      <c r="AC23" s="22">
        <v>1</v>
      </c>
      <c r="AD23" s="23" t="s">
        <v>78</v>
      </c>
      <c r="AE23" s="24">
        <v>-1051.6039130434783</v>
      </c>
      <c r="AF23" s="29">
        <v>0.13533834586466165</v>
      </c>
      <c r="AG23" s="29">
        <f>100%-AF23-AH23</f>
        <v>0.8270676691729324</v>
      </c>
      <c r="AH23" s="110">
        <v>3.7593984962406013E-2</v>
      </c>
      <c r="AL23" s="22">
        <v>1</v>
      </c>
      <c r="AM23" s="23" t="s">
        <v>78</v>
      </c>
      <c r="AN23" s="24">
        <v>1603.6914285714283</v>
      </c>
      <c r="AO23" s="29">
        <v>0</v>
      </c>
      <c r="AP23" s="29">
        <f>100%-AO23-AQ23</f>
        <v>0.84782608695652173</v>
      </c>
      <c r="AQ23" s="110">
        <v>0.15217391304347827</v>
      </c>
    </row>
    <row r="24" spans="2:43" x14ac:dyDescent="0.25">
      <c r="B24" s="22">
        <v>2</v>
      </c>
      <c r="C24" s="32" t="s">
        <v>79</v>
      </c>
      <c r="D24" s="119">
        <v>-380.92330941661976</v>
      </c>
      <c r="E24" s="29">
        <v>0.13549726363464804</v>
      </c>
      <c r="F24" s="29">
        <v>0.77108888469522552</v>
      </c>
      <c r="G24" s="110">
        <v>9.3413851670126433E-2</v>
      </c>
      <c r="K24" s="22">
        <v>2</v>
      </c>
      <c r="L24" s="23" t="s">
        <v>79</v>
      </c>
      <c r="M24" s="24">
        <v>-623.42330779054896</v>
      </c>
      <c r="N24" s="29">
        <v>0.16168298491664462</v>
      </c>
      <c r="O24" s="29">
        <f t="shared" ref="O24:O26" si="6">100%-N24-P24</f>
        <v>0.7928023286583753</v>
      </c>
      <c r="P24" s="110">
        <v>4.5514686424980154E-2</v>
      </c>
      <c r="T24" s="22">
        <v>2</v>
      </c>
      <c r="U24" s="23" t="s">
        <v>79</v>
      </c>
      <c r="V24" s="24">
        <v>87.316398963730563</v>
      </c>
      <c r="W24" s="29">
        <v>6.3385533184190906E-2</v>
      </c>
      <c r="X24" s="29">
        <f t="shared" ref="X24:X26" si="7">100%-W24-Y24</f>
        <v>0.71215510812826244</v>
      </c>
      <c r="Y24" s="110">
        <v>0.2244593586875466</v>
      </c>
      <c r="AC24" s="22">
        <v>2</v>
      </c>
      <c r="AD24" s="23" t="s">
        <v>79</v>
      </c>
      <c r="AE24" s="24">
        <v>-673.89258064516105</v>
      </c>
      <c r="AF24" s="29">
        <v>0.15789473684210525</v>
      </c>
      <c r="AG24" s="29">
        <f t="shared" ref="AG24:AG26" si="8">100%-AF24-AH24</f>
        <v>0.76691729323308266</v>
      </c>
      <c r="AH24" s="110">
        <v>7.5187969924812026E-2</v>
      </c>
      <c r="AL24" s="22">
        <v>2</v>
      </c>
      <c r="AM24" s="23" t="s">
        <v>79</v>
      </c>
      <c r="AN24" s="24">
        <v>1020.5553846153846</v>
      </c>
      <c r="AO24" s="29">
        <v>2.1739130434782608E-2</v>
      </c>
      <c r="AP24" s="29">
        <f t="shared" ref="AP24:AP26" si="9">100%-AO24-AQ24</f>
        <v>0.71739130434782616</v>
      </c>
      <c r="AQ24" s="110">
        <v>0.2608695652173913</v>
      </c>
    </row>
    <row r="25" spans="2:43" x14ac:dyDescent="0.25">
      <c r="B25" s="14">
        <v>3</v>
      </c>
      <c r="C25" s="31" t="s">
        <v>80</v>
      </c>
      <c r="D25" s="120">
        <v>-273.50859236267877</v>
      </c>
      <c r="E25" s="29">
        <v>0.28703528967729758</v>
      </c>
      <c r="F25" s="29">
        <v>0.54047933572372142</v>
      </c>
      <c r="G25" s="110">
        <v>0.17248537459898095</v>
      </c>
      <c r="K25" s="14">
        <v>3</v>
      </c>
      <c r="L25" s="15" t="s">
        <v>80</v>
      </c>
      <c r="M25" s="17">
        <v>-402.85348076923083</v>
      </c>
      <c r="N25" s="29">
        <v>0.30775337390844137</v>
      </c>
      <c r="O25" s="29">
        <f t="shared" si="6"/>
        <v>0.58719237893622656</v>
      </c>
      <c r="P25" s="110">
        <v>0.1050542471553321</v>
      </c>
      <c r="T25" s="14">
        <v>3</v>
      </c>
      <c r="U25" s="15" t="s">
        <v>80</v>
      </c>
      <c r="V25" s="17">
        <v>-46.36674242424246</v>
      </c>
      <c r="W25" s="29">
        <v>0.23042505592841164</v>
      </c>
      <c r="X25" s="29">
        <f t="shared" si="7"/>
        <v>0.40939597315436238</v>
      </c>
      <c r="Y25" s="110">
        <v>0.36017897091722595</v>
      </c>
      <c r="AC25" s="14">
        <v>3</v>
      </c>
      <c r="AD25" s="15" t="s">
        <v>80</v>
      </c>
      <c r="AE25" s="17">
        <v>-292.17389830508483</v>
      </c>
      <c r="AF25" s="29">
        <v>0.30827067669172931</v>
      </c>
      <c r="AG25" s="29">
        <f t="shared" si="8"/>
        <v>0.55639097744360899</v>
      </c>
      <c r="AH25" s="110">
        <v>0.13533834586466165</v>
      </c>
      <c r="AL25" s="14">
        <v>3</v>
      </c>
      <c r="AM25" s="15" t="s">
        <v>80</v>
      </c>
      <c r="AN25" s="17">
        <v>684.11458333333337</v>
      </c>
      <c r="AO25" s="29">
        <v>0.17391304347826086</v>
      </c>
      <c r="AP25" s="29">
        <f t="shared" si="9"/>
        <v>0.47826086956521741</v>
      </c>
      <c r="AQ25" s="110">
        <v>0.34782608695652173</v>
      </c>
    </row>
    <row r="26" spans="2:43" x14ac:dyDescent="0.25">
      <c r="B26" s="18">
        <v>4</v>
      </c>
      <c r="C26" s="33" t="s">
        <v>81</v>
      </c>
      <c r="D26" s="121">
        <v>-130.77656348537383</v>
      </c>
      <c r="E26" s="30">
        <v>0.54312134364974518</v>
      </c>
      <c r="F26" s="30">
        <v>0.10756746555953954</v>
      </c>
      <c r="G26" s="111">
        <v>0.34931119079071521</v>
      </c>
      <c r="K26" s="18">
        <v>4</v>
      </c>
      <c r="L26" s="19" t="s">
        <v>81</v>
      </c>
      <c r="M26" s="20">
        <v>-153.27908868335135</v>
      </c>
      <c r="N26" s="30">
        <v>0.63350092617094467</v>
      </c>
      <c r="O26" s="30">
        <f t="shared" si="6"/>
        <v>2.7255887801005574E-2</v>
      </c>
      <c r="P26" s="111">
        <v>0.33924318602804976</v>
      </c>
      <c r="T26" s="18">
        <v>4</v>
      </c>
      <c r="U26" s="19" t="s">
        <v>81</v>
      </c>
      <c r="V26" s="20">
        <v>-87.912805836139185</v>
      </c>
      <c r="W26" s="30">
        <v>0.30723340790454884</v>
      </c>
      <c r="X26" s="30">
        <f t="shared" si="7"/>
        <v>0.33557046979865768</v>
      </c>
      <c r="Y26" s="111">
        <v>0.35719612229679343</v>
      </c>
      <c r="AC26" s="18">
        <v>4</v>
      </c>
      <c r="AD26" s="19" t="s">
        <v>81</v>
      </c>
      <c r="AE26" s="20">
        <v>37.878846153846126</v>
      </c>
      <c r="AF26" s="30">
        <v>0.45112781954887216</v>
      </c>
      <c r="AG26" s="30">
        <f t="shared" si="8"/>
        <v>2.2556390977443663E-2</v>
      </c>
      <c r="AH26" s="111">
        <v>0.52631578947368418</v>
      </c>
      <c r="AL26" s="18">
        <v>4</v>
      </c>
      <c r="AM26" s="19" t="s">
        <v>81</v>
      </c>
      <c r="AN26" s="20">
        <v>575.54875000000015</v>
      </c>
      <c r="AO26" s="30">
        <v>0.2608695652173913</v>
      </c>
      <c r="AP26" s="30">
        <f t="shared" si="9"/>
        <v>0.30434782608695649</v>
      </c>
      <c r="AQ26" s="111">
        <v>0.43478260869565216</v>
      </c>
    </row>
    <row r="32" spans="2:43" x14ac:dyDescent="0.25">
      <c r="B32" s="1" t="s">
        <v>12</v>
      </c>
      <c r="C32" s="2"/>
      <c r="D32" s="21"/>
      <c r="E32" s="2"/>
      <c r="F32" s="2" t="str">
        <f>$F$2</f>
        <v>SNOPR Scenario Int-11</v>
      </c>
      <c r="G32" s="106"/>
      <c r="K32" s="1" t="s">
        <v>150</v>
      </c>
      <c r="L32" s="2"/>
      <c r="M32" s="21"/>
      <c r="N32" s="2"/>
      <c r="O32" s="2" t="str">
        <f>$F$2</f>
        <v>SNOPR Scenario Int-11</v>
      </c>
      <c r="P32" s="106"/>
      <c r="T32" s="1" t="s">
        <v>151</v>
      </c>
      <c r="U32" s="2"/>
      <c r="V32" s="21"/>
      <c r="W32" s="2"/>
      <c r="X32" s="2" t="str">
        <f>$F$2</f>
        <v>SNOPR Scenario Int-11</v>
      </c>
      <c r="Y32" s="106"/>
      <c r="AC32" s="1" t="s">
        <v>152</v>
      </c>
      <c r="AD32" s="2"/>
      <c r="AE32" s="21"/>
      <c r="AF32" s="2"/>
      <c r="AG32" s="2" t="str">
        <f>$F$2</f>
        <v>SNOPR Scenario Int-11</v>
      </c>
      <c r="AH32" s="106"/>
      <c r="AL32" s="1" t="s">
        <v>153</v>
      </c>
      <c r="AM32" s="2"/>
      <c r="AN32" s="21"/>
      <c r="AO32" s="2"/>
      <c r="AP32" s="2" t="str">
        <f>$F$2</f>
        <v>SNOPR Scenario Int-11</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-102.5254840885371</v>
      </c>
      <c r="E38" s="29">
        <v>0.33014252286747503</v>
      </c>
      <c r="F38" s="29">
        <v>0.4977664326738992</v>
      </c>
      <c r="G38" s="110">
        <v>0.17209104445862583</v>
      </c>
      <c r="K38" s="22">
        <v>1</v>
      </c>
      <c r="L38" s="23" t="s">
        <v>78</v>
      </c>
      <c r="M38" s="24">
        <v>-121.68187700780172</v>
      </c>
      <c r="N38" s="29">
        <v>0.43240901213171579</v>
      </c>
      <c r="O38" s="29">
        <f>100%-N38-P38</f>
        <v>0.37059503177354125</v>
      </c>
      <c r="P38" s="110">
        <v>0.19699595609474294</v>
      </c>
      <c r="T38" s="22">
        <v>1</v>
      </c>
      <c r="U38" s="23" t="s">
        <v>78</v>
      </c>
      <c r="V38" s="24">
        <v>430.17039062499998</v>
      </c>
      <c r="W38" s="29">
        <v>8.8105726872246704E-3</v>
      </c>
      <c r="X38" s="29">
        <f>100%-W38-Y38</f>
        <v>0.88722466960352431</v>
      </c>
      <c r="Y38" s="110">
        <v>0.10396475770925111</v>
      </c>
      <c r="AC38" s="22">
        <v>1</v>
      </c>
      <c r="AD38" s="23" t="s">
        <v>78</v>
      </c>
      <c r="AE38" s="24">
        <v>-612.83830188679224</v>
      </c>
      <c r="AF38" s="29">
        <v>0.57692307692307687</v>
      </c>
      <c r="AG38" s="29">
        <f>100%-AF38-AH38</f>
        <v>0.3205128205128206</v>
      </c>
      <c r="AH38" s="110">
        <v>0.10256410256410256</v>
      </c>
      <c r="AL38" s="22">
        <v>1</v>
      </c>
      <c r="AM38" s="23" t="s">
        <v>78</v>
      </c>
      <c r="AN38" s="24">
        <v>500.8</v>
      </c>
      <c r="AO38" s="29">
        <v>0</v>
      </c>
      <c r="AP38" s="29">
        <f>100%-AO38-AQ38</f>
        <v>0.96153846153846156</v>
      </c>
      <c r="AQ38" s="110">
        <v>3.8461538461538464E-2</v>
      </c>
    </row>
    <row r="39" spans="2:44" x14ac:dyDescent="0.25">
      <c r="B39" s="22">
        <v>2</v>
      </c>
      <c r="C39" s="32" t="s">
        <v>79</v>
      </c>
      <c r="D39" s="119">
        <v>-69.341308210953656</v>
      </c>
      <c r="E39" s="29">
        <v>0.35545628589661776</v>
      </c>
      <c r="F39" s="29">
        <v>0.42586683684322485</v>
      </c>
      <c r="G39" s="110">
        <v>0.21867687726015742</v>
      </c>
      <c r="K39" s="22">
        <v>2</v>
      </c>
      <c r="L39" s="23" t="s">
        <v>79</v>
      </c>
      <c r="M39" s="24">
        <v>-98.472743621915626</v>
      </c>
      <c r="N39" s="29">
        <v>0.45522819179664936</v>
      </c>
      <c r="O39" s="29">
        <f t="shared" ref="O39:O41" si="10">100%-N39-P39</f>
        <v>0.30935875216637776</v>
      </c>
      <c r="P39" s="110">
        <v>0.23541305603697285</v>
      </c>
      <c r="T39" s="22">
        <v>2</v>
      </c>
      <c r="U39" s="23" t="s">
        <v>79</v>
      </c>
      <c r="V39" s="24">
        <v>326.65447580645144</v>
      </c>
      <c r="W39" s="29">
        <v>4.1409691629955947E-2</v>
      </c>
      <c r="X39" s="29">
        <f t="shared" ref="X39:X41" si="11">100%-W39-Y39</f>
        <v>0.78149779735682812</v>
      </c>
      <c r="Y39" s="110">
        <v>0.17709251101321585</v>
      </c>
      <c r="AC39" s="22">
        <v>2</v>
      </c>
      <c r="AD39" s="23" t="s">
        <v>79</v>
      </c>
      <c r="AE39" s="24">
        <v>-572.90224137931045</v>
      </c>
      <c r="AF39" s="29">
        <v>0.61538461538461542</v>
      </c>
      <c r="AG39" s="29">
        <f t="shared" ref="AG39:AG41" si="12">100%-AF39-AH39</f>
        <v>0.25641025641025639</v>
      </c>
      <c r="AH39" s="110">
        <v>0.12820512820512819</v>
      </c>
      <c r="AL39" s="22">
        <v>2</v>
      </c>
      <c r="AM39" s="23" t="s">
        <v>79</v>
      </c>
      <c r="AN39" s="24">
        <v>257.08499999999998</v>
      </c>
      <c r="AO39" s="29">
        <v>0</v>
      </c>
      <c r="AP39" s="29">
        <f t="shared" ref="AP39:AP41" si="13">100%-AO39-AQ39</f>
        <v>0.92307692307692313</v>
      </c>
      <c r="AQ39" s="110">
        <v>7.6923076923076927E-2</v>
      </c>
    </row>
    <row r="40" spans="2:44" x14ac:dyDescent="0.25">
      <c r="B40" s="14">
        <v>3</v>
      </c>
      <c r="C40" s="31" t="s">
        <v>80</v>
      </c>
      <c r="D40" s="120">
        <v>-28.61283262085724</v>
      </c>
      <c r="E40" s="29">
        <v>0.47032546266751757</v>
      </c>
      <c r="F40" s="29">
        <v>0.19804296958094023</v>
      </c>
      <c r="G40" s="110">
        <v>0.33163156775154223</v>
      </c>
      <c r="K40" s="14">
        <v>3</v>
      </c>
      <c r="L40" s="15" t="s">
        <v>80</v>
      </c>
      <c r="M40" s="17">
        <v>-136.78719169329079</v>
      </c>
      <c r="N40" s="29">
        <v>0.58463316002310806</v>
      </c>
      <c r="O40" s="29">
        <f t="shared" si="10"/>
        <v>9.5898324667822055E-2</v>
      </c>
      <c r="P40" s="110">
        <v>0.31946851530906989</v>
      </c>
      <c r="T40" s="14">
        <v>3</v>
      </c>
      <c r="U40" s="15" t="s">
        <v>80</v>
      </c>
      <c r="V40" s="17">
        <v>620.36392086330886</v>
      </c>
      <c r="W40" s="29">
        <v>0.11365638766519824</v>
      </c>
      <c r="X40" s="29">
        <f t="shared" si="11"/>
        <v>0.51013215859030836</v>
      </c>
      <c r="Y40" s="110">
        <v>0.37621145374449338</v>
      </c>
      <c r="AC40" s="14">
        <v>3</v>
      </c>
      <c r="AD40" s="15" t="s">
        <v>80</v>
      </c>
      <c r="AE40" s="17">
        <v>-502.58547945205487</v>
      </c>
      <c r="AF40" s="29">
        <v>0.73076923076923073</v>
      </c>
      <c r="AG40" s="29">
        <f t="shared" si="12"/>
        <v>6.4102564102564152E-2</v>
      </c>
      <c r="AH40" s="110">
        <v>0.20512820512820512</v>
      </c>
      <c r="AL40" s="14">
        <v>3</v>
      </c>
      <c r="AM40" s="15" t="s">
        <v>80</v>
      </c>
      <c r="AN40" s="17">
        <v>1094.5518181818181</v>
      </c>
      <c r="AO40" s="29">
        <v>3.8461538461538464E-2</v>
      </c>
      <c r="AP40" s="29">
        <f t="shared" si="13"/>
        <v>0.57692307692307687</v>
      </c>
      <c r="AQ40" s="110">
        <v>0.38461538461538464</v>
      </c>
    </row>
    <row r="41" spans="2:44" x14ac:dyDescent="0.25">
      <c r="B41" s="18">
        <v>4</v>
      </c>
      <c r="C41" s="33" t="s">
        <v>81</v>
      </c>
      <c r="D41" s="121">
        <v>-75.981398578531781</v>
      </c>
      <c r="E41" s="30">
        <v>0.53073814082110193</v>
      </c>
      <c r="F41" s="30">
        <v>9.8276962348436497E-2</v>
      </c>
      <c r="G41" s="111">
        <v>0.3709848968304616</v>
      </c>
      <c r="K41" s="18">
        <v>4</v>
      </c>
      <c r="L41" s="19" t="s">
        <v>81</v>
      </c>
      <c r="M41" s="20">
        <v>-179.36142475512042</v>
      </c>
      <c r="N41" s="30">
        <v>0.6227614095898325</v>
      </c>
      <c r="O41" s="30">
        <f t="shared" si="10"/>
        <v>2.6863084922010338E-2</v>
      </c>
      <c r="P41" s="111">
        <v>0.35037550548815716</v>
      </c>
      <c r="T41" s="18">
        <v>4</v>
      </c>
      <c r="U41" s="19" t="s">
        <v>81</v>
      </c>
      <c r="V41" s="20">
        <v>406.59499349804895</v>
      </c>
      <c r="W41" s="30">
        <v>0.239647577092511</v>
      </c>
      <c r="X41" s="30">
        <f t="shared" si="11"/>
        <v>0.32246696035242289</v>
      </c>
      <c r="Y41" s="111">
        <v>0.43788546255506605</v>
      </c>
      <c r="AC41" s="18">
        <v>4</v>
      </c>
      <c r="AD41" s="19" t="s">
        <v>81</v>
      </c>
      <c r="AE41" s="20">
        <v>-559.05794871794853</v>
      </c>
      <c r="AF41" s="30">
        <v>0.76923076923076927</v>
      </c>
      <c r="AG41" s="30">
        <f t="shared" si="12"/>
        <v>0</v>
      </c>
      <c r="AH41" s="111">
        <v>0.23076923076923078</v>
      </c>
      <c r="AL41" s="18">
        <v>4</v>
      </c>
      <c r="AM41" s="19" t="s">
        <v>81</v>
      </c>
      <c r="AN41" s="20">
        <v>570.37478260869557</v>
      </c>
      <c r="AO41" s="30">
        <v>0.26923076923076922</v>
      </c>
      <c r="AP41" s="30">
        <f t="shared" si="13"/>
        <v>0.11538461538461542</v>
      </c>
      <c r="AQ41" s="111">
        <v>0.61538461538461542</v>
      </c>
    </row>
    <row r="47" spans="2:44" x14ac:dyDescent="0.25">
      <c r="B47" s="1" t="s">
        <v>22</v>
      </c>
      <c r="C47" s="2"/>
      <c r="D47" s="21"/>
      <c r="E47" s="2"/>
      <c r="F47" s="2" t="str">
        <f>$F$2</f>
        <v>SNOPR Scenario Int-11</v>
      </c>
      <c r="G47" s="106"/>
      <c r="K47" s="1" t="s">
        <v>100</v>
      </c>
      <c r="L47" s="2"/>
      <c r="M47" s="21"/>
      <c r="N47" s="2"/>
      <c r="O47" s="2" t="str">
        <f>$F$2</f>
        <v>SNOPR Scenario Int-11</v>
      </c>
      <c r="P47" s="106"/>
      <c r="T47" s="1" t="s">
        <v>97</v>
      </c>
      <c r="U47" s="2"/>
      <c r="V47" s="21"/>
      <c r="W47" s="2"/>
      <c r="X47" s="2" t="str">
        <f>$F$2</f>
        <v>SNOPR Scenario Int-11</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-211.70781774580334</v>
      </c>
      <c r="E53" s="29">
        <v>0.20618556701030927</v>
      </c>
      <c r="F53" s="29">
        <f>100%-E53-G53</f>
        <v>0.71340206185567012</v>
      </c>
      <c r="G53" s="110">
        <v>8.0412371134020624E-2</v>
      </c>
      <c r="K53" s="22">
        <f t="shared" si="18"/>
        <v>1</v>
      </c>
      <c r="L53" s="23" t="str">
        <f>L38</f>
        <v>NWGF 90%</v>
      </c>
      <c r="M53" s="17">
        <v>-468.89326530612243</v>
      </c>
      <c r="N53" s="29">
        <v>8.8161209068010074E-2</v>
      </c>
      <c r="O53" s="29">
        <f>100%-N53-P53</f>
        <v>0.87657430730478592</v>
      </c>
      <c r="P53" s="110">
        <v>3.5264483627204031E-2</v>
      </c>
      <c r="T53" s="22">
        <f t="shared" si="19"/>
        <v>1</v>
      </c>
      <c r="U53" s="23" t="str">
        <f>U38</f>
        <v>NWGF 90%</v>
      </c>
      <c r="V53" s="24">
        <v>-132.69786833855784</v>
      </c>
      <c r="W53" s="29">
        <v>0.34795763993948564</v>
      </c>
      <c r="X53" s="29">
        <f>100%-W53-Y53</f>
        <v>0.51739788199697423</v>
      </c>
      <c r="Y53" s="110">
        <v>0.1346444780635401</v>
      </c>
      <c r="AR53" s="57"/>
    </row>
    <row r="54" spans="2:44" x14ac:dyDescent="0.25">
      <c r="B54" s="22">
        <f t="shared" si="17"/>
        <v>2</v>
      </c>
      <c r="C54" s="32" t="str">
        <f>C39</f>
        <v>NWGF 92%</v>
      </c>
      <c r="D54" s="120">
        <v>-152.76710317460316</v>
      </c>
      <c r="E54" s="29">
        <v>0.23573883161512027</v>
      </c>
      <c r="F54" s="29">
        <f>100%-E54-G54</f>
        <v>0.65360824742268031</v>
      </c>
      <c r="G54" s="110">
        <v>0.11065292096219931</v>
      </c>
      <c r="K54" s="22">
        <f t="shared" si="18"/>
        <v>2</v>
      </c>
      <c r="L54" s="23" t="str">
        <f>L39</f>
        <v>NWGF 92%</v>
      </c>
      <c r="M54" s="17">
        <v>-280.38666666666666</v>
      </c>
      <c r="N54" s="29">
        <v>0.11586901763224182</v>
      </c>
      <c r="O54" s="29">
        <f>100%-N54-P54</f>
        <v>0.81863979848866508</v>
      </c>
      <c r="P54" s="110">
        <v>6.5491183879093195E-2</v>
      </c>
      <c r="T54" s="22">
        <f t="shared" si="19"/>
        <v>2</v>
      </c>
      <c r="U54" s="23" t="str">
        <f>U39</f>
        <v>NWGF 92%</v>
      </c>
      <c r="V54" s="24">
        <v>-101.71927777777779</v>
      </c>
      <c r="W54" s="29">
        <v>0.37972768532526474</v>
      </c>
      <c r="X54" s="29">
        <f>100%-W54-Y54</f>
        <v>0.45537065052950082</v>
      </c>
      <c r="Y54" s="110">
        <v>0.16490166414523449</v>
      </c>
      <c r="AR54" s="57"/>
    </row>
    <row r="55" spans="2:44" x14ac:dyDescent="0.25">
      <c r="B55" s="14">
        <f t="shared" si="17"/>
        <v>3</v>
      </c>
      <c r="C55" s="31" t="str">
        <f>C40</f>
        <v>NWGF 95%</v>
      </c>
      <c r="D55" s="120">
        <v>-115.27863526570052</v>
      </c>
      <c r="E55" s="29">
        <v>0.3656357388316151</v>
      </c>
      <c r="F55" s="29">
        <f t="shared" ref="F55:F56" si="20">100%-E55-G55</f>
        <v>0.43092783505154636</v>
      </c>
      <c r="G55" s="110">
        <v>0.20343642611683849</v>
      </c>
      <c r="K55" s="14">
        <f t="shared" si="18"/>
        <v>3</v>
      </c>
      <c r="L55" s="15" t="str">
        <f>L40</f>
        <v>NWGF 95%</v>
      </c>
      <c r="M55" s="17">
        <v>-240.39194630872504</v>
      </c>
      <c r="N55" s="29">
        <v>0.23677581863979849</v>
      </c>
      <c r="O55" s="29">
        <f t="shared" ref="O55:O56" si="21">100%-N55-P55</f>
        <v>0.62468513853904284</v>
      </c>
      <c r="P55" s="110">
        <v>0.1385390428211587</v>
      </c>
      <c r="T55" s="14">
        <f t="shared" si="19"/>
        <v>3</v>
      </c>
      <c r="U55" s="15" t="str">
        <f>U40</f>
        <v>NWGF 95%</v>
      </c>
      <c r="V55" s="24">
        <v>-44.931905660377261</v>
      </c>
      <c r="W55" s="29">
        <v>0.5204236006051437</v>
      </c>
      <c r="X55" s="29">
        <f t="shared" ref="X55:X56" si="22">100%-W55-Y55</f>
        <v>0.19818456883509838</v>
      </c>
      <c r="Y55" s="110">
        <v>0.28139183055975792</v>
      </c>
      <c r="AR55" s="57"/>
    </row>
    <row r="56" spans="2:44" x14ac:dyDescent="0.25">
      <c r="B56" s="18">
        <f t="shared" si="17"/>
        <v>4</v>
      </c>
      <c r="C56" s="33" t="str">
        <f>C41</f>
        <v>NWGF 98%</v>
      </c>
      <c r="D56" s="121">
        <v>-54.991696832579137</v>
      </c>
      <c r="E56" s="30">
        <v>0.56838487972508589</v>
      </c>
      <c r="F56" s="30">
        <f t="shared" si="20"/>
        <v>8.8659793814433008E-2</v>
      </c>
      <c r="G56" s="111">
        <v>0.3429553264604811</v>
      </c>
      <c r="K56" s="18">
        <f t="shared" si="18"/>
        <v>4</v>
      </c>
      <c r="L56" s="19" t="str">
        <f>L41</f>
        <v>NWGF 98%</v>
      </c>
      <c r="M56" s="20">
        <v>-35.818479452054795</v>
      </c>
      <c r="N56" s="30">
        <v>0.54534005037783373</v>
      </c>
      <c r="O56" s="30">
        <f t="shared" si="21"/>
        <v>8.0604534005037809E-2</v>
      </c>
      <c r="P56" s="111">
        <v>0.37405541561712846</v>
      </c>
      <c r="T56" s="18">
        <f t="shared" si="19"/>
        <v>4</v>
      </c>
      <c r="U56" s="19" t="str">
        <f>U41</f>
        <v>NWGF 98%</v>
      </c>
      <c r="V56" s="34">
        <v>-78.475671140939468</v>
      </c>
      <c r="W56" s="30">
        <v>0.59606656580937978</v>
      </c>
      <c r="X56" s="30">
        <f t="shared" si="22"/>
        <v>9.8335854765506769E-2</v>
      </c>
      <c r="Y56" s="111">
        <v>0.30559757942511345</v>
      </c>
      <c r="AR56" s="57"/>
    </row>
    <row r="62" spans="2:44" x14ac:dyDescent="0.25">
      <c r="B62" s="1" t="s">
        <v>102</v>
      </c>
      <c r="C62" s="2"/>
      <c r="D62" s="21"/>
      <c r="E62" s="2"/>
      <c r="F62" s="2" t="str">
        <f>$F$2</f>
        <v>SNOPR Scenario Int-11</v>
      </c>
      <c r="G62" s="106"/>
      <c r="K62" s="1" t="s">
        <v>99</v>
      </c>
      <c r="L62" s="2"/>
      <c r="M62" s="21"/>
      <c r="N62" s="2"/>
      <c r="O62" s="2" t="str">
        <f>$F$2</f>
        <v>SNOPR Scenario Int-11</v>
      </c>
      <c r="P62" s="106"/>
      <c r="T62" s="1" t="s">
        <v>98</v>
      </c>
      <c r="U62" s="2"/>
      <c r="V62" s="21"/>
      <c r="W62" s="21"/>
      <c r="X62" s="2" t="str">
        <f>$F$2</f>
        <v>SNOPR Scenario Int-11</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-639.12386885245928</v>
      </c>
      <c r="E68" s="29">
        <v>0.27116564417177913</v>
      </c>
      <c r="F68" s="29">
        <f>100%-E68-G68</f>
        <v>0.62576687116564422</v>
      </c>
      <c r="G68" s="110">
        <v>0.10306748466257669</v>
      </c>
      <c r="K68" s="22">
        <f t="shared" si="27"/>
        <v>1</v>
      </c>
      <c r="L68" s="23" t="str">
        <f>L53</f>
        <v>NWGF 90%</v>
      </c>
      <c r="M68" s="24">
        <v>-1844.038644067796</v>
      </c>
      <c r="N68" s="29">
        <v>0.11564625850340136</v>
      </c>
      <c r="O68" s="29">
        <f>100%-N68-P68</f>
        <v>0.86621315192743764</v>
      </c>
      <c r="P68" s="110">
        <v>1.8140589569160998E-2</v>
      </c>
      <c r="T68" s="22">
        <f t="shared" si="28"/>
        <v>1</v>
      </c>
      <c r="U68" s="23" t="str">
        <f>U53</f>
        <v>NWGF 90%</v>
      </c>
      <c r="V68" s="24">
        <v>-350.14024390243884</v>
      </c>
      <c r="W68" s="29">
        <v>0.45454545454545453</v>
      </c>
      <c r="X68" s="29">
        <f>100%-W68-Y68</f>
        <v>0.34224598930481276</v>
      </c>
      <c r="Y68" s="110">
        <v>0.20320855614973263</v>
      </c>
    </row>
    <row r="69" spans="2:25" x14ac:dyDescent="0.25">
      <c r="B69" s="14">
        <f t="shared" si="26"/>
        <v>2</v>
      </c>
      <c r="C69" s="15" t="str">
        <f>C54</f>
        <v>NWGF 92%</v>
      </c>
      <c r="D69" s="17">
        <v>-570.20985549132911</v>
      </c>
      <c r="E69" s="29">
        <v>0.29693251533742332</v>
      </c>
      <c r="F69" s="29">
        <f>100%-E69-G69</f>
        <v>0.5754601226993864</v>
      </c>
      <c r="G69" s="110">
        <v>0.1276073619631902</v>
      </c>
      <c r="K69" s="14">
        <f t="shared" si="27"/>
        <v>2</v>
      </c>
      <c r="L69" s="15" t="str">
        <f>L54</f>
        <v>NWGF 92%</v>
      </c>
      <c r="M69" s="24">
        <v>-1398.2675000000006</v>
      </c>
      <c r="N69" s="29">
        <v>0.15192743764172337</v>
      </c>
      <c r="O69" s="29">
        <f>100%-N69-P69</f>
        <v>0.80952380952380953</v>
      </c>
      <c r="P69" s="110">
        <v>3.8548752834467119E-2</v>
      </c>
      <c r="T69" s="14">
        <f t="shared" si="28"/>
        <v>2</v>
      </c>
      <c r="U69" s="15" t="str">
        <f>U54</f>
        <v>NWGF 92%</v>
      </c>
      <c r="V69" s="24">
        <v>-304.72572519083968</v>
      </c>
      <c r="W69" s="29">
        <v>0.46791443850267378</v>
      </c>
      <c r="X69" s="29">
        <f>100%-W69-Y69</f>
        <v>0.29946524064171121</v>
      </c>
      <c r="Y69" s="110">
        <v>0.23262032085561499</v>
      </c>
    </row>
    <row r="70" spans="2:25" x14ac:dyDescent="0.25">
      <c r="B70" s="14">
        <f t="shared" si="26"/>
        <v>3</v>
      </c>
      <c r="C70" s="15" t="str">
        <f>C55</f>
        <v>NWGF 95%</v>
      </c>
      <c r="D70" s="17">
        <v>-549.00670520231176</v>
      </c>
      <c r="E70" s="29">
        <v>0.43926380368098161</v>
      </c>
      <c r="F70" s="29">
        <f t="shared" ref="F70:F71" si="29">100%-E70-G70</f>
        <v>0.36319018404907977</v>
      </c>
      <c r="G70" s="110">
        <v>0.19754601226993865</v>
      </c>
      <c r="K70" s="14">
        <f t="shared" si="27"/>
        <v>3</v>
      </c>
      <c r="L70" s="15" t="str">
        <f>L55</f>
        <v>NWGF 95%</v>
      </c>
      <c r="M70" s="24">
        <v>-942.5566137566143</v>
      </c>
      <c r="N70" s="29">
        <v>0.33786848072562359</v>
      </c>
      <c r="O70" s="29">
        <f t="shared" ref="O70:O71" si="30">100%-N70-P70</f>
        <v>0.5714285714285714</v>
      </c>
      <c r="P70" s="110">
        <v>9.0702947845804988E-2</v>
      </c>
      <c r="T70" s="14">
        <f t="shared" si="28"/>
        <v>3</v>
      </c>
      <c r="U70" s="15" t="str">
        <f>U55</f>
        <v>NWGF 95%</v>
      </c>
      <c r="V70" s="24">
        <v>-323.6099393939395</v>
      </c>
      <c r="W70" s="29">
        <v>0.55882352941176472</v>
      </c>
      <c r="X70" s="29">
        <f t="shared" ref="X70:X71" si="31">100%-W70-Y70</f>
        <v>0.11764705882352938</v>
      </c>
      <c r="Y70" s="110">
        <v>0.3235294117647059</v>
      </c>
    </row>
    <row r="71" spans="2:25" x14ac:dyDescent="0.25">
      <c r="B71" s="18">
        <f t="shared" si="26"/>
        <v>4</v>
      </c>
      <c r="C71" s="19" t="str">
        <f>C56</f>
        <v>NWGF 98%</v>
      </c>
      <c r="D71" s="20">
        <v>-337.24579500656995</v>
      </c>
      <c r="E71" s="30">
        <v>0.63190184049079756</v>
      </c>
      <c r="F71" s="30">
        <f t="shared" si="29"/>
        <v>6.6257668711656448E-2</v>
      </c>
      <c r="G71" s="111">
        <v>0.30184049079754599</v>
      </c>
      <c r="K71" s="18">
        <f t="shared" si="27"/>
        <v>4</v>
      </c>
      <c r="L71" s="19" t="str">
        <f>L56</f>
        <v>NWGF 98%</v>
      </c>
      <c r="M71" s="34">
        <v>-348.31499999999971</v>
      </c>
      <c r="N71" s="30">
        <v>0.66213151927437641</v>
      </c>
      <c r="O71" s="30">
        <f t="shared" si="30"/>
        <v>6.122448979591838E-2</v>
      </c>
      <c r="P71" s="111">
        <v>0.27664399092970521</v>
      </c>
      <c r="T71" s="18">
        <f t="shared" si="28"/>
        <v>4</v>
      </c>
      <c r="U71" s="19" t="str">
        <f>U56</f>
        <v>NWGF 98%</v>
      </c>
      <c r="V71" s="34">
        <v>-324.03930835734866</v>
      </c>
      <c r="W71" s="30">
        <v>0.59625668449197866</v>
      </c>
      <c r="X71" s="30">
        <f t="shared" si="31"/>
        <v>7.2192513368983913E-2</v>
      </c>
      <c r="Y71" s="111">
        <v>0.33155080213903743</v>
      </c>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170</v>
      </c>
      <c r="G2" s="2"/>
      <c r="K2" s="1" t="s">
        <v>142</v>
      </c>
      <c r="L2" s="2"/>
      <c r="M2" s="21"/>
      <c r="N2" s="2"/>
      <c r="O2" s="2" t="str">
        <f>$F$2</f>
        <v>SNOPR Scenario Int-11.55</v>
      </c>
      <c r="P2" s="106"/>
      <c r="T2" s="1" t="s">
        <v>143</v>
      </c>
      <c r="U2" s="2"/>
      <c r="V2" s="21"/>
      <c r="W2" s="2"/>
      <c r="X2" s="2" t="str">
        <f>$F$2</f>
        <v>SNOPR Scenario Int-11.55</v>
      </c>
      <c r="Y2" s="106"/>
      <c r="AC2" s="1" t="s">
        <v>144</v>
      </c>
      <c r="AD2" s="2"/>
      <c r="AE2" s="21"/>
      <c r="AF2" s="2"/>
      <c r="AG2" s="2" t="str">
        <f>$F$2</f>
        <v>SNOPR Scenario Int-11.55</v>
      </c>
      <c r="AH2" s="106"/>
      <c r="AL2" s="1" t="s">
        <v>145</v>
      </c>
      <c r="AM2" s="2"/>
      <c r="AN2" s="21"/>
      <c r="AO2" s="2"/>
      <c r="AP2" s="2" t="str">
        <f>$F$2</f>
        <v>SNOPR Scenario Int-11.55</v>
      </c>
      <c r="AQ2" s="106"/>
      <c r="AU2" s="1" t="s">
        <v>82</v>
      </c>
      <c r="AV2" s="2"/>
      <c r="AW2" s="21"/>
      <c r="AX2" s="2"/>
      <c r="AY2" s="2" t="str">
        <f>$F$2</f>
        <v>SNOPR Scenario Int-11.55</v>
      </c>
      <c r="AZ2" s="106"/>
      <c r="BD2" s="1" t="s">
        <v>84</v>
      </c>
      <c r="BE2" s="2"/>
      <c r="BF2" s="21"/>
      <c r="BG2" s="2"/>
      <c r="BH2" s="2" t="str">
        <f>$F$2</f>
        <v>SNOPR Scenario Int-11.55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-220.39754207359377</v>
      </c>
      <c r="E8" s="29">
        <v>0.13780000000000001</v>
      </c>
      <c r="F8" s="29">
        <v>0.78580000000000005</v>
      </c>
      <c r="G8" s="110">
        <v>7.6399999999999996E-2</v>
      </c>
      <c r="K8" s="22">
        <v>1</v>
      </c>
      <c r="L8" s="23" t="s">
        <v>78</v>
      </c>
      <c r="M8" s="24">
        <v>-242.33172935779857</v>
      </c>
      <c r="N8" s="29">
        <v>0.18008562353266122</v>
      </c>
      <c r="O8" s="29">
        <f>100%-N8-P8</f>
        <v>0.75431570225107025</v>
      </c>
      <c r="P8" s="110">
        <v>6.5598674216268471E-2</v>
      </c>
      <c r="T8" s="22">
        <v>1</v>
      </c>
      <c r="U8" s="23" t="s">
        <v>78</v>
      </c>
      <c r="V8" s="24">
        <v>262.88996774193549</v>
      </c>
      <c r="W8" s="29">
        <v>1.1712439418416801E-2</v>
      </c>
      <c r="X8" s="29">
        <f>100%-W8-Y8</f>
        <v>0.880048465266559</v>
      </c>
      <c r="Y8" s="110">
        <v>0.10823909531502424</v>
      </c>
      <c r="AC8" s="22">
        <v>1</v>
      </c>
      <c r="AD8" s="23" t="s">
        <v>78</v>
      </c>
      <c r="AE8" s="24">
        <v>-597.27193548387106</v>
      </c>
      <c r="AF8" s="29">
        <v>0.2132701421800948</v>
      </c>
      <c r="AG8" s="29">
        <f>100%-AF8-AH8</f>
        <v>0.72511848341232232</v>
      </c>
      <c r="AH8" s="110">
        <v>6.1611374407582936E-2</v>
      </c>
      <c r="AL8" s="22">
        <v>1</v>
      </c>
      <c r="AM8" s="23" t="s">
        <v>78</v>
      </c>
      <c r="AN8" s="24">
        <v>1465.83</v>
      </c>
      <c r="AO8" s="29">
        <v>0</v>
      </c>
      <c r="AP8" s="29">
        <f>100%-AO8-AQ8</f>
        <v>0.88888888888888884</v>
      </c>
      <c r="AQ8" s="110">
        <v>0.1111111111111111</v>
      </c>
      <c r="AU8" s="22">
        <v>1</v>
      </c>
      <c r="AV8" s="23" t="s">
        <v>78</v>
      </c>
      <c r="AW8" s="24">
        <v>-252.14720338983111</v>
      </c>
      <c r="AX8" s="29">
        <v>0.1810252281266774</v>
      </c>
      <c r="AY8" s="29">
        <f>100%-AX8-AZ8</f>
        <v>0.75348899624261945</v>
      </c>
      <c r="AZ8" s="110">
        <v>6.5485775630703166E-2</v>
      </c>
      <c r="BD8" s="22">
        <v>1</v>
      </c>
      <c r="BE8" s="23" t="s">
        <v>78</v>
      </c>
      <c r="BF8" s="24">
        <v>293.15261006289319</v>
      </c>
      <c r="BG8" s="29">
        <v>1.1381475667189953E-2</v>
      </c>
      <c r="BH8" s="29">
        <f>100%-BG8-BI8</f>
        <v>0.88029827315541598</v>
      </c>
      <c r="BI8" s="110">
        <v>0.10832025117739404</v>
      </c>
    </row>
    <row r="9" spans="2:61" x14ac:dyDescent="0.25">
      <c r="B9" s="22">
        <v>2</v>
      </c>
      <c r="C9" s="32" t="s">
        <v>79</v>
      </c>
      <c r="D9" s="119">
        <v>-150.22984672863905</v>
      </c>
      <c r="E9" s="29">
        <v>0.1636</v>
      </c>
      <c r="F9" s="29">
        <v>0.71950000000000003</v>
      </c>
      <c r="G9" s="110">
        <v>0.1169</v>
      </c>
      <c r="K9" s="22">
        <v>2</v>
      </c>
      <c r="L9" s="23" t="s">
        <v>79</v>
      </c>
      <c r="M9" s="24">
        <v>-197.37708786936233</v>
      </c>
      <c r="N9" s="29">
        <v>0.20425355613865487</v>
      </c>
      <c r="O9" s="29">
        <f t="shared" ref="O9:O11" si="0">100%-N9-P9</f>
        <v>0.69921281590940476</v>
      </c>
      <c r="P9" s="110">
        <v>9.6533627951940343E-2</v>
      </c>
      <c r="T9" s="22">
        <v>2</v>
      </c>
      <c r="U9" s="23" t="s">
        <v>79</v>
      </c>
      <c r="V9" s="24">
        <v>184.94985989492102</v>
      </c>
      <c r="W9" s="29">
        <v>4.0791599353796448E-2</v>
      </c>
      <c r="X9" s="29">
        <f t="shared" ref="X9:X11" si="1">100%-W9-Y9</f>
        <v>0.78392568659127626</v>
      </c>
      <c r="Y9" s="110">
        <v>0.17528271405492729</v>
      </c>
      <c r="AC9" s="22">
        <v>2</v>
      </c>
      <c r="AD9" s="23" t="s">
        <v>79</v>
      </c>
      <c r="AE9" s="24">
        <v>-441.66133333333329</v>
      </c>
      <c r="AF9" s="29">
        <v>0.24170616113744076</v>
      </c>
      <c r="AG9" s="29">
        <f t="shared" ref="AG9:AG11" si="2">100%-AF9-AH9</f>
        <v>0.66350710900473941</v>
      </c>
      <c r="AH9" s="110">
        <v>9.4786729857819899E-2</v>
      </c>
      <c r="AL9" s="22">
        <v>2</v>
      </c>
      <c r="AM9" s="23" t="s">
        <v>79</v>
      </c>
      <c r="AN9" s="24">
        <v>981.61785714285713</v>
      </c>
      <c r="AO9" s="29">
        <v>1.3888888888888888E-2</v>
      </c>
      <c r="AP9" s="29">
        <f t="shared" ref="AP9:AP11" si="3">100%-AO9-AQ9</f>
        <v>0.80555555555555558</v>
      </c>
      <c r="AQ9" s="110">
        <v>0.18055555555555555</v>
      </c>
      <c r="AU9" s="22">
        <v>2</v>
      </c>
      <c r="AV9" s="23" t="s">
        <v>79</v>
      </c>
      <c r="AW9" s="24">
        <v>-204.29862863619195</v>
      </c>
      <c r="AX9" s="29">
        <v>0.20531400966183574</v>
      </c>
      <c r="AY9" s="29">
        <f t="shared" ref="AY9:AY11" si="4">100%-AX9-AZ9</f>
        <v>0.69820182501341921</v>
      </c>
      <c r="AZ9" s="110">
        <v>9.6484165324745033E-2</v>
      </c>
      <c r="BD9" s="22">
        <v>2</v>
      </c>
      <c r="BE9" s="23" t="s">
        <v>79</v>
      </c>
      <c r="BF9" s="24">
        <v>204.01541880341884</v>
      </c>
      <c r="BG9" s="29">
        <v>4.0031397174254316E-2</v>
      </c>
      <c r="BH9" s="29">
        <f t="shared" ref="BH9:BH11" si="5">100%-BG9-BI9</f>
        <v>0.78453689167974883</v>
      </c>
      <c r="BI9" s="110">
        <v>0.17543171114599687</v>
      </c>
    </row>
    <row r="10" spans="2:61" x14ac:dyDescent="0.25">
      <c r="B10" s="14">
        <v>3</v>
      </c>
      <c r="C10" s="31" t="s">
        <v>80</v>
      </c>
      <c r="D10" s="120">
        <v>-103.62587735747839</v>
      </c>
      <c r="E10" s="29">
        <v>0.2959</v>
      </c>
      <c r="F10" s="29">
        <v>0.50139999999999996</v>
      </c>
      <c r="G10" s="110">
        <v>0.20269999999999999</v>
      </c>
      <c r="K10" s="14">
        <v>3</v>
      </c>
      <c r="L10" s="15" t="s">
        <v>80</v>
      </c>
      <c r="M10" s="17">
        <v>-175.62335650446883</v>
      </c>
      <c r="N10" s="29">
        <v>0.33862726142797955</v>
      </c>
      <c r="O10" s="29">
        <f t="shared" si="0"/>
        <v>0.49675459190719518</v>
      </c>
      <c r="P10" s="110">
        <v>0.1646181466648253</v>
      </c>
      <c r="T10" s="14">
        <v>3</v>
      </c>
      <c r="U10" s="15" t="s">
        <v>80</v>
      </c>
      <c r="V10" s="17">
        <v>161.11361157024814</v>
      </c>
      <c r="W10" s="29">
        <v>0.15630048465266558</v>
      </c>
      <c r="X10" s="29">
        <f t="shared" si="1"/>
        <v>0.53432956381260099</v>
      </c>
      <c r="Y10" s="110">
        <v>0.30936995153473346</v>
      </c>
      <c r="AC10" s="14">
        <v>3</v>
      </c>
      <c r="AD10" s="15" t="s">
        <v>80</v>
      </c>
      <c r="AE10" s="17">
        <v>-243.74752136752133</v>
      </c>
      <c r="AF10" s="29">
        <v>0.37440758293838861</v>
      </c>
      <c r="AG10" s="29">
        <f t="shared" si="2"/>
        <v>0.46445497630331756</v>
      </c>
      <c r="AH10" s="110">
        <v>0.16113744075829384</v>
      </c>
      <c r="AL10" s="14">
        <v>3</v>
      </c>
      <c r="AM10" s="15" t="s">
        <v>80</v>
      </c>
      <c r="AN10" s="17">
        <v>841.71558823529404</v>
      </c>
      <c r="AO10" s="29">
        <v>9.7222222222222224E-2</v>
      </c>
      <c r="AP10" s="29">
        <f t="shared" si="3"/>
        <v>0.54166666666666674</v>
      </c>
      <c r="AQ10" s="110">
        <v>0.3611111111111111</v>
      </c>
      <c r="AU10" s="14">
        <v>3</v>
      </c>
      <c r="AV10" s="15" t="s">
        <v>80</v>
      </c>
      <c r="AW10" s="17">
        <v>-177.54628226779246</v>
      </c>
      <c r="AX10" s="29">
        <v>0.33964036500268385</v>
      </c>
      <c r="AY10" s="29">
        <f t="shared" si="4"/>
        <v>0.49584004294149225</v>
      </c>
      <c r="AZ10" s="110">
        <v>0.16451959205582395</v>
      </c>
      <c r="BD10" s="14">
        <v>3</v>
      </c>
      <c r="BE10" s="15" t="s">
        <v>80</v>
      </c>
      <c r="BF10" s="17">
        <v>179.71527331189753</v>
      </c>
      <c r="BG10" s="29">
        <v>0.15463108320251179</v>
      </c>
      <c r="BH10" s="29">
        <f t="shared" si="5"/>
        <v>0.53453689167974883</v>
      </c>
      <c r="BI10" s="110">
        <v>0.31083202511773939</v>
      </c>
    </row>
    <row r="11" spans="2:61" x14ac:dyDescent="0.25">
      <c r="B11" s="18">
        <v>4</v>
      </c>
      <c r="C11" s="33" t="s">
        <v>81</v>
      </c>
      <c r="D11" s="121">
        <v>-74.206148510565285</v>
      </c>
      <c r="E11" s="30">
        <v>0.45679999999999998</v>
      </c>
      <c r="F11" s="30">
        <v>0.23130000000000001</v>
      </c>
      <c r="G11" s="111">
        <v>0.31190000000000001</v>
      </c>
      <c r="K11" s="18">
        <v>4</v>
      </c>
      <c r="L11" s="19" t="s">
        <v>81</v>
      </c>
      <c r="M11" s="20">
        <v>-121.85661827363117</v>
      </c>
      <c r="N11" s="30">
        <v>0.52713713575472998</v>
      </c>
      <c r="O11" s="30">
        <f t="shared" si="0"/>
        <v>0.17829029139621605</v>
      </c>
      <c r="P11" s="111">
        <v>0.29457257284905397</v>
      </c>
      <c r="T11" s="18">
        <v>4</v>
      </c>
      <c r="U11" s="19" t="s">
        <v>81</v>
      </c>
      <c r="V11" s="20">
        <v>124.03646317186487</v>
      </c>
      <c r="W11" s="30">
        <v>0.2407108239095315</v>
      </c>
      <c r="X11" s="30">
        <f t="shared" si="1"/>
        <v>0.41760904684975769</v>
      </c>
      <c r="Y11" s="111">
        <v>0.34168012924071084</v>
      </c>
      <c r="AC11" s="18">
        <v>4</v>
      </c>
      <c r="AD11" s="19" t="s">
        <v>81</v>
      </c>
      <c r="AE11" s="20">
        <v>-46.291030927835017</v>
      </c>
      <c r="AF11" s="30">
        <v>0.47867298578199052</v>
      </c>
      <c r="AG11" s="30">
        <f t="shared" si="2"/>
        <v>0.10426540284360197</v>
      </c>
      <c r="AH11" s="111">
        <v>0.41706161137440756</v>
      </c>
      <c r="AL11" s="18">
        <v>4</v>
      </c>
      <c r="AM11" s="19" t="s">
        <v>81</v>
      </c>
      <c r="AN11" s="20">
        <v>606.41490566037737</v>
      </c>
      <c r="AO11" s="30">
        <v>0.22222222222222221</v>
      </c>
      <c r="AP11" s="30">
        <f t="shared" si="3"/>
        <v>0.29166666666666669</v>
      </c>
      <c r="AQ11" s="111">
        <v>0.4861111111111111</v>
      </c>
      <c r="AU11" s="18">
        <v>4</v>
      </c>
      <c r="AV11" s="19" t="s">
        <v>81</v>
      </c>
      <c r="AW11" s="20">
        <v>-119.61198131985925</v>
      </c>
      <c r="AX11" s="30">
        <v>0.52576489533011272</v>
      </c>
      <c r="AY11" s="30">
        <f t="shared" si="4"/>
        <v>0.17619431025228127</v>
      </c>
      <c r="AZ11" s="111">
        <v>0.298040794417606</v>
      </c>
      <c r="BD11" s="18">
        <v>4</v>
      </c>
      <c r="BE11" s="19" t="s">
        <v>81</v>
      </c>
      <c r="BF11" s="20">
        <v>140.42496153846164</v>
      </c>
      <c r="BG11" s="30">
        <v>0.24018838304552589</v>
      </c>
      <c r="BH11" s="30">
        <f t="shared" si="5"/>
        <v>0.41405023547880687</v>
      </c>
      <c r="BI11" s="111">
        <v>0.34576138147566721</v>
      </c>
    </row>
    <row r="17" spans="2:43" x14ac:dyDescent="0.25">
      <c r="B17" s="1" t="s">
        <v>10</v>
      </c>
      <c r="C17" s="2"/>
      <c r="D17" s="21"/>
      <c r="E17" s="2"/>
      <c r="F17" s="2" t="str">
        <f>$F$2</f>
        <v>SNOPR Scenario Int-11.55</v>
      </c>
      <c r="G17" s="106"/>
      <c r="K17" s="1" t="s">
        <v>146</v>
      </c>
      <c r="L17" s="2"/>
      <c r="M17" s="21"/>
      <c r="N17" s="2"/>
      <c r="O17" s="2" t="str">
        <f>$F$2</f>
        <v>SNOPR Scenario Int-11.55</v>
      </c>
      <c r="P17" s="106"/>
      <c r="T17" s="1" t="s">
        <v>147</v>
      </c>
      <c r="U17" s="2"/>
      <c r="V17" s="21"/>
      <c r="W17" s="2"/>
      <c r="X17" s="2" t="str">
        <f>$F$2</f>
        <v>SNOPR Scenario Int-11.55</v>
      </c>
      <c r="Y17" s="106"/>
      <c r="AC17" s="1" t="s">
        <v>148</v>
      </c>
      <c r="AD17" s="2"/>
      <c r="AE17" s="21"/>
      <c r="AF17" s="2"/>
      <c r="AG17" s="2" t="str">
        <f>$F$2</f>
        <v>SNOPR Scenario Int-11.55</v>
      </c>
      <c r="AH17" s="106"/>
      <c r="AL17" s="1" t="s">
        <v>149</v>
      </c>
      <c r="AM17" s="2"/>
      <c r="AN17" s="21"/>
      <c r="AO17" s="2"/>
      <c r="AP17" s="2" t="str">
        <f>$F$2</f>
        <v>SNOPR Scenario Int-11.55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-549.30731703729737</v>
      </c>
      <c r="E23" s="29">
        <v>9.4357425929420646E-2</v>
      </c>
      <c r="F23" s="29">
        <v>0.86318173240234009</v>
      </c>
      <c r="G23" s="110">
        <v>4.2460841668239289E-2</v>
      </c>
      <c r="K23" s="22">
        <v>1</v>
      </c>
      <c r="L23" s="23" t="s">
        <v>78</v>
      </c>
      <c r="M23" s="24">
        <v>-801.16323251417816</v>
      </c>
      <c r="N23" s="29">
        <v>0.122254564699656</v>
      </c>
      <c r="O23" s="29">
        <f>100%-N23-P23</f>
        <v>0.86689600423392432</v>
      </c>
      <c r="P23" s="110">
        <v>1.0849431066419687E-2</v>
      </c>
      <c r="T23" s="22">
        <v>1</v>
      </c>
      <c r="U23" s="23" t="s">
        <v>78</v>
      </c>
      <c r="V23" s="24">
        <v>179.03783919597993</v>
      </c>
      <c r="W23" s="29">
        <v>1.7897091722595078E-2</v>
      </c>
      <c r="X23" s="29">
        <f>100%-W23-Y23</f>
        <v>0.8538404175988068</v>
      </c>
      <c r="Y23" s="110">
        <v>0.12826249067859807</v>
      </c>
      <c r="AC23" s="22">
        <v>1</v>
      </c>
      <c r="AD23" s="23" t="s">
        <v>78</v>
      </c>
      <c r="AE23" s="24">
        <v>-1013.6600000000001</v>
      </c>
      <c r="AF23" s="29">
        <v>0.10526315789473684</v>
      </c>
      <c r="AG23" s="29">
        <f>100%-AF23-AH23</f>
        <v>0.85714285714285721</v>
      </c>
      <c r="AH23" s="110">
        <v>3.7593984962406013E-2</v>
      </c>
      <c r="AL23" s="22">
        <v>1</v>
      </c>
      <c r="AM23" s="23" t="s">
        <v>78</v>
      </c>
      <c r="AN23" s="24">
        <v>1603.6914285714283</v>
      </c>
      <c r="AO23" s="29">
        <v>0</v>
      </c>
      <c r="AP23" s="29">
        <f>100%-AO23-AQ23</f>
        <v>0.84782608695652173</v>
      </c>
      <c r="AQ23" s="110">
        <v>0.15217391304347827</v>
      </c>
    </row>
    <row r="24" spans="2:43" x14ac:dyDescent="0.25">
      <c r="B24" s="22">
        <v>2</v>
      </c>
      <c r="C24" s="32" t="s">
        <v>79</v>
      </c>
      <c r="D24" s="119">
        <v>-364.19337029129787</v>
      </c>
      <c r="E24" s="29">
        <v>0.12304208341196453</v>
      </c>
      <c r="F24" s="29">
        <v>0.78656350254765051</v>
      </c>
      <c r="G24" s="110">
        <v>9.0394414040384979E-2</v>
      </c>
      <c r="K24" s="22">
        <v>2</v>
      </c>
      <c r="L24" s="23" t="s">
        <v>79</v>
      </c>
      <c r="M24" s="24">
        <v>-602.88098915989133</v>
      </c>
      <c r="N24" s="29">
        <v>0.14686424980153479</v>
      </c>
      <c r="O24" s="29">
        <f t="shared" ref="O24:O26" si="6">100%-N24-P24</f>
        <v>0.8113257475522625</v>
      </c>
      <c r="P24" s="110">
        <v>4.1810002646202701E-2</v>
      </c>
      <c r="T24" s="22">
        <v>2</v>
      </c>
      <c r="U24" s="23" t="s">
        <v>79</v>
      </c>
      <c r="V24" s="24">
        <v>98.531111111111159</v>
      </c>
      <c r="W24" s="29">
        <v>5.8911260253542132E-2</v>
      </c>
      <c r="X24" s="29">
        <f t="shared" ref="X24:X26" si="7">100%-W24-Y24</f>
        <v>0.7203579418344519</v>
      </c>
      <c r="Y24" s="110">
        <v>0.22073079791200598</v>
      </c>
      <c r="AC24" s="22">
        <v>2</v>
      </c>
      <c r="AD24" s="23" t="s">
        <v>79</v>
      </c>
      <c r="AE24" s="24">
        <v>-611.08482758620664</v>
      </c>
      <c r="AF24" s="29">
        <v>0.12781954887218044</v>
      </c>
      <c r="AG24" s="29">
        <f t="shared" ref="AG24:AG26" si="8">100%-AF24-AH24</f>
        <v>0.79699248120300747</v>
      </c>
      <c r="AH24" s="110">
        <v>7.5187969924812026E-2</v>
      </c>
      <c r="AL24" s="22">
        <v>2</v>
      </c>
      <c r="AM24" s="23" t="s">
        <v>79</v>
      </c>
      <c r="AN24" s="24">
        <v>1020.5553846153846</v>
      </c>
      <c r="AO24" s="29">
        <v>2.1739130434782608E-2</v>
      </c>
      <c r="AP24" s="29">
        <f t="shared" ref="AP24:AP26" si="9">100%-AO24-AQ24</f>
        <v>0.71739130434782616</v>
      </c>
      <c r="AQ24" s="110">
        <v>0.2608695652173913</v>
      </c>
    </row>
    <row r="25" spans="2:43" x14ac:dyDescent="0.25">
      <c r="B25" s="14">
        <v>3</v>
      </c>
      <c r="C25" s="31" t="s">
        <v>80</v>
      </c>
      <c r="D25" s="120">
        <v>-252.60149910371615</v>
      </c>
      <c r="E25" s="29">
        <v>0.27193810152859033</v>
      </c>
      <c r="F25" s="29">
        <v>0.55840724665031138</v>
      </c>
      <c r="G25" s="110">
        <v>0.16965465182109832</v>
      </c>
      <c r="K25" s="14">
        <v>3</v>
      </c>
      <c r="L25" s="15" t="s">
        <v>80</v>
      </c>
      <c r="M25" s="17">
        <v>-375.94830779480338</v>
      </c>
      <c r="N25" s="29">
        <v>0.28870071447472878</v>
      </c>
      <c r="O25" s="29">
        <f t="shared" si="6"/>
        <v>0.60942048160889128</v>
      </c>
      <c r="P25" s="110">
        <v>0.10187880391637999</v>
      </c>
      <c r="T25" s="14">
        <v>3</v>
      </c>
      <c r="U25" s="15" t="s">
        <v>80</v>
      </c>
      <c r="V25" s="17">
        <v>-39.209806701030963</v>
      </c>
      <c r="W25" s="29">
        <v>0.22147651006711411</v>
      </c>
      <c r="X25" s="29">
        <f t="shared" si="7"/>
        <v>0.42356450410141683</v>
      </c>
      <c r="Y25" s="110">
        <v>0.35495898583146906</v>
      </c>
      <c r="AC25" s="14">
        <v>3</v>
      </c>
      <c r="AD25" s="15" t="s">
        <v>80</v>
      </c>
      <c r="AE25" s="17">
        <v>-216.00192982456142</v>
      </c>
      <c r="AF25" s="29">
        <v>0.27067669172932329</v>
      </c>
      <c r="AG25" s="29">
        <f t="shared" si="8"/>
        <v>0.59398496240601506</v>
      </c>
      <c r="AH25" s="110">
        <v>0.13533834586466165</v>
      </c>
      <c r="AL25" s="14">
        <v>3</v>
      </c>
      <c r="AM25" s="15" t="s">
        <v>80</v>
      </c>
      <c r="AN25" s="17">
        <v>688.46333333333348</v>
      </c>
      <c r="AO25" s="29">
        <v>0.15217391304347827</v>
      </c>
      <c r="AP25" s="29">
        <f t="shared" si="9"/>
        <v>0.5</v>
      </c>
      <c r="AQ25" s="110">
        <v>0.34782608695652173</v>
      </c>
    </row>
    <row r="26" spans="2:43" x14ac:dyDescent="0.25">
      <c r="B26" s="18">
        <v>4</v>
      </c>
      <c r="C26" s="33" t="s">
        <v>81</v>
      </c>
      <c r="D26" s="121">
        <v>-118.11948193946854</v>
      </c>
      <c r="E26" s="30">
        <v>0.52557086242687301</v>
      </c>
      <c r="F26" s="30">
        <v>0.12945838837516513</v>
      </c>
      <c r="G26" s="111">
        <v>0.34497074919796189</v>
      </c>
      <c r="K26" s="18">
        <v>4</v>
      </c>
      <c r="L26" s="19" t="s">
        <v>81</v>
      </c>
      <c r="M26" s="20">
        <v>-141.34527499999987</v>
      </c>
      <c r="N26" s="30">
        <v>0.61233130457793072</v>
      </c>
      <c r="O26" s="30">
        <f t="shared" si="6"/>
        <v>5.4776395871923733E-2</v>
      </c>
      <c r="P26" s="111">
        <v>0.33289229955014554</v>
      </c>
      <c r="T26" s="18">
        <v>4</v>
      </c>
      <c r="U26" s="19" t="s">
        <v>81</v>
      </c>
      <c r="V26" s="20">
        <v>-75.123593570608477</v>
      </c>
      <c r="W26" s="30">
        <v>0.29604772557792691</v>
      </c>
      <c r="X26" s="30">
        <f t="shared" si="7"/>
        <v>0.3534675615212528</v>
      </c>
      <c r="Y26" s="111">
        <v>0.35048471290082028</v>
      </c>
      <c r="AC26" s="18">
        <v>4</v>
      </c>
      <c r="AD26" s="19" t="s">
        <v>81</v>
      </c>
      <c r="AE26" s="20">
        <v>84.04109375000003</v>
      </c>
      <c r="AF26" s="30">
        <v>0.41353383458646614</v>
      </c>
      <c r="AG26" s="30">
        <f t="shared" si="8"/>
        <v>6.0150375939849732E-2</v>
      </c>
      <c r="AH26" s="111">
        <v>0.52631578947368418</v>
      </c>
      <c r="AL26" s="18">
        <v>4</v>
      </c>
      <c r="AM26" s="19" t="s">
        <v>81</v>
      </c>
      <c r="AN26" s="20">
        <v>584.02343750000011</v>
      </c>
      <c r="AO26" s="30">
        <v>0.2391304347826087</v>
      </c>
      <c r="AP26" s="30">
        <f t="shared" si="9"/>
        <v>0.32608695652173919</v>
      </c>
      <c r="AQ26" s="111">
        <v>0.43478260869565216</v>
      </c>
    </row>
    <row r="32" spans="2:43" x14ac:dyDescent="0.25">
      <c r="B32" s="1" t="s">
        <v>12</v>
      </c>
      <c r="C32" s="2"/>
      <c r="D32" s="21"/>
      <c r="E32" s="2"/>
      <c r="F32" s="2" t="str">
        <f>$F$2</f>
        <v>SNOPR Scenario Int-11.55</v>
      </c>
      <c r="G32" s="106"/>
      <c r="K32" s="1" t="s">
        <v>150</v>
      </c>
      <c r="L32" s="2"/>
      <c r="M32" s="21"/>
      <c r="N32" s="2"/>
      <c r="O32" s="2" t="str">
        <f>$F$2</f>
        <v>SNOPR Scenario Int-11.55</v>
      </c>
      <c r="P32" s="106"/>
      <c r="T32" s="1" t="s">
        <v>151</v>
      </c>
      <c r="U32" s="2"/>
      <c r="V32" s="21"/>
      <c r="W32" s="2"/>
      <c r="X32" s="2" t="str">
        <f>$F$2</f>
        <v>SNOPR Scenario Int-11.55</v>
      </c>
      <c r="Y32" s="106"/>
      <c r="AC32" s="1" t="s">
        <v>152</v>
      </c>
      <c r="AD32" s="2"/>
      <c r="AE32" s="21"/>
      <c r="AF32" s="2"/>
      <c r="AG32" s="2" t="str">
        <f>$F$2</f>
        <v>SNOPR Scenario Int-11.55</v>
      </c>
      <c r="AH32" s="106"/>
      <c r="AL32" s="1" t="s">
        <v>153</v>
      </c>
      <c r="AM32" s="2"/>
      <c r="AN32" s="21"/>
      <c r="AO32" s="2"/>
      <c r="AP32" s="2" t="str">
        <f>$F$2</f>
        <v>SNOPR Scenario Int-11.55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-52.112724255185071</v>
      </c>
      <c r="E38" s="29">
        <v>0.18676877260157412</v>
      </c>
      <c r="F38" s="29">
        <v>0.69857477132524992</v>
      </c>
      <c r="G38" s="110">
        <v>0.11465645607317591</v>
      </c>
      <c r="K38" s="22">
        <v>1</v>
      </c>
      <c r="L38" s="23" t="s">
        <v>78</v>
      </c>
      <c r="M38" s="24">
        <v>-63.27548152634764</v>
      </c>
      <c r="N38" s="29">
        <v>0.24321201617562102</v>
      </c>
      <c r="O38" s="29">
        <f>100%-N38-P38</f>
        <v>0.63142692085499708</v>
      </c>
      <c r="P38" s="110">
        <v>0.12536106296938185</v>
      </c>
      <c r="T38" s="22">
        <v>1</v>
      </c>
      <c r="U38" s="23" t="s">
        <v>78</v>
      </c>
      <c r="V38" s="24">
        <v>413.21945945945953</v>
      </c>
      <c r="W38" s="29">
        <v>4.4052863436123352E-3</v>
      </c>
      <c r="X38" s="29">
        <f>100%-W38-Y38</f>
        <v>0.91101321585903083</v>
      </c>
      <c r="Y38" s="110">
        <v>8.4581497797356825E-2</v>
      </c>
      <c r="AC38" s="22">
        <v>1</v>
      </c>
      <c r="AD38" s="23" t="s">
        <v>78</v>
      </c>
      <c r="AE38" s="24">
        <v>-383.99999999999989</v>
      </c>
      <c r="AF38" s="29">
        <v>0.39743589743589741</v>
      </c>
      <c r="AG38" s="29">
        <f>100%-AF38-AH38</f>
        <v>0.50000000000000011</v>
      </c>
      <c r="AH38" s="110">
        <v>0.10256410256410256</v>
      </c>
      <c r="AL38" s="22">
        <v>1</v>
      </c>
      <c r="AM38" s="23" t="s">
        <v>78</v>
      </c>
      <c r="AN38" s="24">
        <v>500.8</v>
      </c>
      <c r="AO38" s="29">
        <v>0</v>
      </c>
      <c r="AP38" s="29">
        <f>100%-AO38-AQ38</f>
        <v>0.96153846153846156</v>
      </c>
      <c r="AQ38" s="110">
        <v>3.8461538461538464E-2</v>
      </c>
    </row>
    <row r="39" spans="2:44" x14ac:dyDescent="0.25">
      <c r="B39" s="22">
        <v>2</v>
      </c>
      <c r="C39" s="32" t="s">
        <v>79</v>
      </c>
      <c r="D39" s="119">
        <v>-5.6702618126491036</v>
      </c>
      <c r="E39" s="29">
        <v>0.20931716656030633</v>
      </c>
      <c r="F39" s="29">
        <v>0.6439055520102106</v>
      </c>
      <c r="G39" s="110">
        <v>0.1467772814294831</v>
      </c>
      <c r="K39" s="22">
        <v>2</v>
      </c>
      <c r="L39" s="23" t="s">
        <v>79</v>
      </c>
      <c r="M39" s="24">
        <v>-34.202671755725177</v>
      </c>
      <c r="N39" s="29">
        <v>0.26689774696707108</v>
      </c>
      <c r="O39" s="29">
        <f t="shared" ref="O39:O41" si="10">100%-N39-P39</f>
        <v>0.57683419988445994</v>
      </c>
      <c r="P39" s="110">
        <v>0.15626805314846909</v>
      </c>
      <c r="T39" s="22">
        <v>2</v>
      </c>
      <c r="U39" s="23" t="s">
        <v>79</v>
      </c>
      <c r="V39" s="24">
        <v>354.20523316062184</v>
      </c>
      <c r="W39" s="29">
        <v>1.9383259911894272E-2</v>
      </c>
      <c r="X39" s="29">
        <f t="shared" ref="X39:X41" si="11">100%-W39-Y39</f>
        <v>0.8590308370044053</v>
      </c>
      <c r="Y39" s="110">
        <v>0.12158590308370044</v>
      </c>
      <c r="AC39" s="22">
        <v>2</v>
      </c>
      <c r="AD39" s="23" t="s">
        <v>79</v>
      </c>
      <c r="AE39" s="24">
        <v>-334.85086956521735</v>
      </c>
      <c r="AF39" s="29">
        <v>0.4358974358974359</v>
      </c>
      <c r="AG39" s="29">
        <f t="shared" ref="AG39:AG41" si="12">100%-AF39-AH39</f>
        <v>0.4358974358974359</v>
      </c>
      <c r="AH39" s="110">
        <v>0.12820512820512819</v>
      </c>
      <c r="AL39" s="22">
        <v>2</v>
      </c>
      <c r="AM39" s="23" t="s">
        <v>79</v>
      </c>
      <c r="AN39" s="24">
        <v>475.43</v>
      </c>
      <c r="AO39" s="29">
        <v>0</v>
      </c>
      <c r="AP39" s="29">
        <f t="shared" ref="AP39:AP41" si="13">100%-AO39-AQ39</f>
        <v>0.96153846153846156</v>
      </c>
      <c r="AQ39" s="110">
        <v>3.8461538461538464E-2</v>
      </c>
    </row>
    <row r="40" spans="2:44" x14ac:dyDescent="0.25">
      <c r="B40" s="14">
        <v>3</v>
      </c>
      <c r="C40" s="31" t="s">
        <v>80</v>
      </c>
      <c r="D40" s="120">
        <v>28.121271125589104</v>
      </c>
      <c r="E40" s="29">
        <v>0.32291001914486278</v>
      </c>
      <c r="F40" s="29">
        <v>0.43714103382259095</v>
      </c>
      <c r="G40" s="110">
        <v>0.23994894703254627</v>
      </c>
      <c r="K40" s="14">
        <v>3</v>
      </c>
      <c r="L40" s="15" t="s">
        <v>80</v>
      </c>
      <c r="M40" s="17">
        <v>-56.633347843292498</v>
      </c>
      <c r="N40" s="29">
        <v>0.39312536106296936</v>
      </c>
      <c r="O40" s="29">
        <f t="shared" si="10"/>
        <v>0.37377238590410167</v>
      </c>
      <c r="P40" s="110">
        <v>0.23310225303292895</v>
      </c>
      <c r="T40" s="14">
        <v>3</v>
      </c>
      <c r="U40" s="15" t="s">
        <v>80</v>
      </c>
      <c r="V40" s="17">
        <v>519.29557603686646</v>
      </c>
      <c r="W40" s="29">
        <v>7.9295154185022032E-2</v>
      </c>
      <c r="X40" s="29">
        <f t="shared" si="11"/>
        <v>0.66519823788546262</v>
      </c>
      <c r="Y40" s="110">
        <v>0.25550660792951541</v>
      </c>
      <c r="AC40" s="14">
        <v>3</v>
      </c>
      <c r="AD40" s="15" t="s">
        <v>80</v>
      </c>
      <c r="AE40" s="17">
        <v>-270.10583333333335</v>
      </c>
      <c r="AF40" s="29">
        <v>0.55128205128205132</v>
      </c>
      <c r="AG40" s="29">
        <f t="shared" si="12"/>
        <v>0.24358974358974356</v>
      </c>
      <c r="AH40" s="110">
        <v>0.20512820512820512</v>
      </c>
      <c r="AL40" s="14">
        <v>3</v>
      </c>
      <c r="AM40" s="15" t="s">
        <v>80</v>
      </c>
      <c r="AN40" s="17">
        <v>1209.5210000000002</v>
      </c>
      <c r="AO40" s="29">
        <v>0</v>
      </c>
      <c r="AP40" s="29">
        <f t="shared" si="13"/>
        <v>0.61538461538461542</v>
      </c>
      <c r="AQ40" s="110">
        <v>0.38461538461538464</v>
      </c>
    </row>
    <row r="41" spans="2:44" x14ac:dyDescent="0.25">
      <c r="B41" s="18">
        <v>4</v>
      </c>
      <c r="C41" s="33" t="s">
        <v>81</v>
      </c>
      <c r="D41" s="121">
        <v>-8.3075775582123743</v>
      </c>
      <c r="E41" s="30">
        <v>0.37928100404169324</v>
      </c>
      <c r="F41" s="30">
        <v>0.34609657519676662</v>
      </c>
      <c r="G41" s="111">
        <v>0.27462242076154009</v>
      </c>
      <c r="K41" s="18">
        <v>4</v>
      </c>
      <c r="L41" s="19" t="s">
        <v>81</v>
      </c>
      <c r="M41" s="20">
        <v>-96.223017902813197</v>
      </c>
      <c r="N41" s="30">
        <v>0.4341421143847487</v>
      </c>
      <c r="O41" s="30">
        <f t="shared" si="10"/>
        <v>0.31311380704794917</v>
      </c>
      <c r="P41" s="111">
        <v>0.25274407856730213</v>
      </c>
      <c r="T41" s="18">
        <v>4</v>
      </c>
      <c r="U41" s="19" t="s">
        <v>81</v>
      </c>
      <c r="V41" s="20">
        <v>396.78553459119524</v>
      </c>
      <c r="W41" s="30">
        <v>0.17533039647577092</v>
      </c>
      <c r="X41" s="30">
        <f t="shared" si="11"/>
        <v>0.49339207048458156</v>
      </c>
      <c r="Y41" s="111">
        <v>0.33127753303964758</v>
      </c>
      <c r="AC41" s="18">
        <v>4</v>
      </c>
      <c r="AD41" s="19" t="s">
        <v>81</v>
      </c>
      <c r="AE41" s="20">
        <v>-299.05636363636359</v>
      </c>
      <c r="AF41" s="30">
        <v>0.58974358974358976</v>
      </c>
      <c r="AG41" s="30">
        <f t="shared" si="12"/>
        <v>0.17948717948717946</v>
      </c>
      <c r="AH41" s="111">
        <v>0.23076923076923078</v>
      </c>
      <c r="AL41" s="18">
        <v>4</v>
      </c>
      <c r="AM41" s="19" t="s">
        <v>81</v>
      </c>
      <c r="AN41" s="20">
        <v>640.53523809523801</v>
      </c>
      <c r="AO41" s="30">
        <v>0.19230769230769232</v>
      </c>
      <c r="AP41" s="30">
        <f t="shared" si="13"/>
        <v>0.23076923076923084</v>
      </c>
      <c r="AQ41" s="111">
        <v>0.57692307692307687</v>
      </c>
    </row>
    <row r="47" spans="2:44" x14ac:dyDescent="0.25">
      <c r="B47" s="1" t="s">
        <v>22</v>
      </c>
      <c r="C47" s="2"/>
      <c r="D47" s="21"/>
      <c r="E47" s="2"/>
      <c r="F47" s="2" t="str">
        <f>$F$2</f>
        <v>SNOPR Scenario Int-11.55</v>
      </c>
      <c r="G47" s="106"/>
      <c r="K47" s="1" t="s">
        <v>100</v>
      </c>
      <c r="L47" s="2"/>
      <c r="M47" s="21"/>
      <c r="N47" s="2"/>
      <c r="O47" s="2" t="str">
        <f>$F$2</f>
        <v>SNOPR Scenario Int-11.55</v>
      </c>
      <c r="P47" s="106"/>
      <c r="T47" s="1" t="s">
        <v>97</v>
      </c>
      <c r="U47" s="2"/>
      <c r="V47" s="21"/>
      <c r="W47" s="2"/>
      <c r="X47" s="2" t="str">
        <f>$F$2</f>
        <v>SNOPR Scenario Int-11.55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-204.64421212121221</v>
      </c>
      <c r="E53" s="29">
        <v>0.14089347079037801</v>
      </c>
      <c r="F53" s="29">
        <f>100%-E53-G53</f>
        <v>0.80549828178694161</v>
      </c>
      <c r="G53" s="110">
        <v>5.3608247422680409E-2</v>
      </c>
      <c r="K53" s="22">
        <f t="shared" si="18"/>
        <v>1</v>
      </c>
      <c r="L53" s="23" t="str">
        <f>L38</f>
        <v>NWGF 90%</v>
      </c>
      <c r="M53" s="17">
        <v>-468.78067415730339</v>
      </c>
      <c r="N53" s="29">
        <v>7.5566750629722929E-2</v>
      </c>
      <c r="O53" s="29">
        <f>100%-N53-P53</f>
        <v>0.89420654911838793</v>
      </c>
      <c r="P53" s="110">
        <v>3.0226700251889168E-2</v>
      </c>
      <c r="T53" s="22">
        <f t="shared" si="19"/>
        <v>1</v>
      </c>
      <c r="U53" s="23" t="str">
        <f>U38</f>
        <v>NWGF 90%</v>
      </c>
      <c r="V53" s="24">
        <v>-107.10004149377595</v>
      </c>
      <c r="W53" s="29">
        <v>0.21936459909228442</v>
      </c>
      <c r="X53" s="29">
        <f>100%-W53-Y53</f>
        <v>0.69894099848714064</v>
      </c>
      <c r="Y53" s="110">
        <v>8.169440242057488E-2</v>
      </c>
      <c r="AR53" s="57"/>
    </row>
    <row r="54" spans="2:44" x14ac:dyDescent="0.25">
      <c r="B54" s="22">
        <f t="shared" si="17"/>
        <v>2</v>
      </c>
      <c r="C54" s="32" t="str">
        <f>C39</f>
        <v>NWGF 92%</v>
      </c>
      <c r="D54" s="120">
        <v>-139.45649122807023</v>
      </c>
      <c r="E54" s="29">
        <v>0.16288659793814433</v>
      </c>
      <c r="F54" s="29">
        <f>100%-E54-G54</f>
        <v>0.75738831615120272</v>
      </c>
      <c r="G54" s="110">
        <v>7.9725085910652915E-2</v>
      </c>
      <c r="K54" s="22">
        <f t="shared" si="18"/>
        <v>2</v>
      </c>
      <c r="L54" s="23" t="str">
        <f>L39</f>
        <v>NWGF 92%</v>
      </c>
      <c r="M54" s="17">
        <v>-291.50186046511624</v>
      </c>
      <c r="N54" s="29">
        <v>9.8236775818639793E-2</v>
      </c>
      <c r="O54" s="29">
        <f>100%-N54-P54</f>
        <v>0.84382871536523929</v>
      </c>
      <c r="P54" s="110">
        <v>5.793450881612091E-2</v>
      </c>
      <c r="T54" s="22">
        <f t="shared" si="19"/>
        <v>2</v>
      </c>
      <c r="U54" s="23" t="str">
        <f>U39</f>
        <v>NWGF 92%</v>
      </c>
      <c r="V54" s="24">
        <v>-66.812592592592537</v>
      </c>
      <c r="W54" s="29">
        <v>0.24054462934947049</v>
      </c>
      <c r="X54" s="29">
        <f>100%-W54-Y54</f>
        <v>0.65355521936459904</v>
      </c>
      <c r="Y54" s="110">
        <v>0.1059001512859304</v>
      </c>
      <c r="AR54" s="57"/>
    </row>
    <row r="55" spans="2:44" x14ac:dyDescent="0.25">
      <c r="B55" s="14">
        <f t="shared" si="17"/>
        <v>3</v>
      </c>
      <c r="C55" s="31" t="str">
        <f>C40</f>
        <v>NWGF 95%</v>
      </c>
      <c r="D55" s="120">
        <v>-85.799502133712664</v>
      </c>
      <c r="E55" s="29">
        <v>0.28728522336769757</v>
      </c>
      <c r="F55" s="29">
        <f t="shared" ref="F55:F56" si="20">100%-E55-G55</f>
        <v>0.54914089347079043</v>
      </c>
      <c r="G55" s="110">
        <v>0.16357388316151203</v>
      </c>
      <c r="K55" s="14">
        <f t="shared" si="18"/>
        <v>3</v>
      </c>
      <c r="L55" s="15" t="str">
        <f>L40</f>
        <v>NWGF 95%</v>
      </c>
      <c r="M55" s="17">
        <v>-233.38698924731187</v>
      </c>
      <c r="N55" s="29">
        <v>0.2141057934508816</v>
      </c>
      <c r="O55" s="29">
        <f t="shared" ref="O55:O56" si="21">100%-N55-P55</f>
        <v>0.65491183879093195</v>
      </c>
      <c r="P55" s="110">
        <v>0.13098236775818639</v>
      </c>
      <c r="T55" s="14">
        <f t="shared" si="19"/>
        <v>3</v>
      </c>
      <c r="U55" s="15" t="str">
        <f>U40</f>
        <v>NWGF 95%</v>
      </c>
      <c r="V55" s="24">
        <v>11.315849056603748</v>
      </c>
      <c r="W55" s="29">
        <v>0.37518910741301059</v>
      </c>
      <c r="X55" s="29">
        <f t="shared" ref="X55:X56" si="22">100%-W55-Y55</f>
        <v>0.42208774583963693</v>
      </c>
      <c r="Y55" s="110">
        <v>0.20272314674735251</v>
      </c>
      <c r="AR55" s="57"/>
    </row>
    <row r="56" spans="2:44" x14ac:dyDescent="0.25">
      <c r="B56" s="18">
        <f t="shared" si="17"/>
        <v>4</v>
      </c>
      <c r="C56" s="33" t="str">
        <f>C41</f>
        <v>NWGF 98%</v>
      </c>
      <c r="D56" s="121">
        <v>-29.853875838926157</v>
      </c>
      <c r="E56" s="30">
        <v>0.49003436426116836</v>
      </c>
      <c r="F56" s="30">
        <f t="shared" si="20"/>
        <v>0.21305841924398622</v>
      </c>
      <c r="G56" s="111">
        <v>0.29690721649484536</v>
      </c>
      <c r="K56" s="18">
        <f t="shared" si="18"/>
        <v>4</v>
      </c>
      <c r="L56" s="19" t="str">
        <f>L41</f>
        <v>NWGF 98%</v>
      </c>
      <c r="M56" s="20">
        <v>-31.938488700564964</v>
      </c>
      <c r="N56" s="30">
        <v>0.52392947103274556</v>
      </c>
      <c r="O56" s="30">
        <f t="shared" si="21"/>
        <v>0.11712846347607053</v>
      </c>
      <c r="P56" s="111">
        <v>0.3589420654911839</v>
      </c>
      <c r="T56" s="18">
        <f t="shared" si="19"/>
        <v>4</v>
      </c>
      <c r="U56" s="19" t="str">
        <f>U41</f>
        <v>NWGF 98%</v>
      </c>
      <c r="V56" s="34">
        <v>-26.804483471074388</v>
      </c>
      <c r="W56" s="30">
        <v>0.44931921331316188</v>
      </c>
      <c r="X56" s="30">
        <f t="shared" si="22"/>
        <v>0.32829046898638431</v>
      </c>
      <c r="Y56" s="111">
        <v>0.22239031770045387</v>
      </c>
      <c r="AR56" s="57"/>
    </row>
    <row r="62" spans="2:44" x14ac:dyDescent="0.25">
      <c r="B62" s="1" t="s">
        <v>102</v>
      </c>
      <c r="C62" s="2"/>
      <c r="D62" s="21"/>
      <c r="E62" s="2"/>
      <c r="F62" s="2" t="str">
        <f>$F$2</f>
        <v>SNOPR Scenario Int-11.55</v>
      </c>
      <c r="G62" s="106"/>
      <c r="K62" s="1" t="s">
        <v>99</v>
      </c>
      <c r="L62" s="2"/>
      <c r="M62" s="21"/>
      <c r="N62" s="2"/>
      <c r="O62" s="2" t="str">
        <f>$F$2</f>
        <v>SNOPR Scenario Int-11.55</v>
      </c>
      <c r="P62" s="106"/>
      <c r="T62" s="1" t="s">
        <v>98</v>
      </c>
      <c r="U62" s="2"/>
      <c r="V62" s="21"/>
      <c r="W62" s="21"/>
      <c r="X62" s="2" t="str">
        <f>$F$2</f>
        <v>SNOPR Scenario Int-11.55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-579.94310204081603</v>
      </c>
      <c r="E68" s="29">
        <v>0.18159509202453988</v>
      </c>
      <c r="F68" s="29">
        <f>100%-E68-G68</f>
        <v>0.74723926380368089</v>
      </c>
      <c r="G68" s="110">
        <v>7.1165644171779147E-2</v>
      </c>
      <c r="K68" s="22">
        <f t="shared" si="27"/>
        <v>1</v>
      </c>
      <c r="L68" s="23" t="str">
        <f>L53</f>
        <v>NWGF 90%</v>
      </c>
      <c r="M68" s="24">
        <v>-1815.9150980392153</v>
      </c>
      <c r="N68" s="29">
        <v>9.297052154195011E-2</v>
      </c>
      <c r="O68" s="29">
        <f>100%-N68-P68</f>
        <v>0.88888888888888895</v>
      </c>
      <c r="P68" s="110">
        <v>1.8140589569160998E-2</v>
      </c>
      <c r="T68" s="22">
        <f t="shared" si="28"/>
        <v>1</v>
      </c>
      <c r="U68" s="23" t="str">
        <f>U53</f>
        <v>NWGF 90%</v>
      </c>
      <c r="V68" s="24">
        <v>-255.02262886597944</v>
      </c>
      <c r="W68" s="29">
        <v>0.28609625668449196</v>
      </c>
      <c r="X68" s="29">
        <f>100%-W68-Y68</f>
        <v>0.5802139037433155</v>
      </c>
      <c r="Y68" s="110">
        <v>0.13368983957219252</v>
      </c>
    </row>
    <row r="69" spans="2:25" x14ac:dyDescent="0.25">
      <c r="B69" s="14">
        <f t="shared" si="26"/>
        <v>2</v>
      </c>
      <c r="C69" s="15" t="str">
        <f>C54</f>
        <v>NWGF 92%</v>
      </c>
      <c r="D69" s="17">
        <v>-541.11219081272088</v>
      </c>
      <c r="E69" s="29">
        <v>0.21104294478527608</v>
      </c>
      <c r="F69" s="29">
        <f>100%-E69-G69</f>
        <v>0.70306748466257662</v>
      </c>
      <c r="G69" s="110">
        <v>8.5889570552147243E-2</v>
      </c>
      <c r="K69" s="14">
        <f t="shared" si="27"/>
        <v>2</v>
      </c>
      <c r="L69" s="15" t="str">
        <f>L54</f>
        <v>NWGF 92%</v>
      </c>
      <c r="M69" s="24">
        <v>-1329.4792105263161</v>
      </c>
      <c r="N69" s="29">
        <v>0.12925170068027211</v>
      </c>
      <c r="O69" s="29">
        <f>100%-N69-P69</f>
        <v>0.83219954648526073</v>
      </c>
      <c r="P69" s="110">
        <v>3.8548752834467119E-2</v>
      </c>
      <c r="T69" s="14">
        <f t="shared" si="28"/>
        <v>2</v>
      </c>
      <c r="U69" s="15" t="str">
        <f>U54</f>
        <v>NWGF 92%</v>
      </c>
      <c r="V69" s="24">
        <v>-251.66342995169083</v>
      </c>
      <c r="W69" s="29">
        <v>0.30748663101604279</v>
      </c>
      <c r="X69" s="29">
        <f>100%-W69-Y69</f>
        <v>0.55080213903743314</v>
      </c>
      <c r="Y69" s="110">
        <v>0.14171122994652408</v>
      </c>
    </row>
    <row r="70" spans="2:25" x14ac:dyDescent="0.25">
      <c r="B70" s="14">
        <f t="shared" si="26"/>
        <v>3</v>
      </c>
      <c r="C70" s="15" t="str">
        <f>C55</f>
        <v>NWGF 95%</v>
      </c>
      <c r="D70" s="17">
        <v>-532.48544217687061</v>
      </c>
      <c r="E70" s="29">
        <v>0.34478527607361964</v>
      </c>
      <c r="F70" s="29">
        <f t="shared" ref="F70:F71" si="29">100%-E70-G70</f>
        <v>0.50920245398773001</v>
      </c>
      <c r="G70" s="110">
        <v>0.1460122699386503</v>
      </c>
      <c r="K70" s="14">
        <f t="shared" si="27"/>
        <v>3</v>
      </c>
      <c r="L70" s="15" t="str">
        <f>L55</f>
        <v>NWGF 95%</v>
      </c>
      <c r="M70" s="24">
        <v>-914.62255681818215</v>
      </c>
      <c r="N70" s="29">
        <v>0.30612244897959184</v>
      </c>
      <c r="O70" s="29">
        <f t="shared" ref="O70:O71" si="30">100%-N70-P70</f>
        <v>0.60544217687074831</v>
      </c>
      <c r="P70" s="110">
        <v>8.8435374149659865E-2</v>
      </c>
      <c r="T70" s="14">
        <f t="shared" si="28"/>
        <v>3</v>
      </c>
      <c r="U70" s="15" t="str">
        <f>U55</f>
        <v>NWGF 95%</v>
      </c>
      <c r="V70" s="24">
        <v>-278.68871698113207</v>
      </c>
      <c r="W70" s="29">
        <v>0.39037433155080214</v>
      </c>
      <c r="X70" s="29">
        <f t="shared" ref="X70:X71" si="31">100%-W70-Y70</f>
        <v>0.39572192513368987</v>
      </c>
      <c r="Y70" s="110">
        <v>0.21390374331550802</v>
      </c>
    </row>
    <row r="71" spans="2:25" x14ac:dyDescent="0.25">
      <c r="B71" s="18">
        <f t="shared" si="26"/>
        <v>4</v>
      </c>
      <c r="C71" s="19" t="str">
        <f>C56</f>
        <v>NWGF 98%</v>
      </c>
      <c r="D71" s="20">
        <v>-286.40328424153103</v>
      </c>
      <c r="E71" s="30">
        <v>0.53374233128834359</v>
      </c>
      <c r="F71" s="30">
        <f t="shared" si="29"/>
        <v>0.21717791411042942</v>
      </c>
      <c r="G71" s="111">
        <v>0.249079754601227</v>
      </c>
      <c r="K71" s="18">
        <f t="shared" si="27"/>
        <v>4</v>
      </c>
      <c r="L71" s="19" t="str">
        <f>L56</f>
        <v>NWGF 98%</v>
      </c>
      <c r="M71" s="34">
        <v>-307.32275689223059</v>
      </c>
      <c r="N71" s="30">
        <v>0.6281179138321995</v>
      </c>
      <c r="O71" s="30">
        <f t="shared" si="30"/>
        <v>9.7505668934240397E-2</v>
      </c>
      <c r="P71" s="111">
        <v>0.2743764172335601</v>
      </c>
      <c r="T71" s="18">
        <f t="shared" si="28"/>
        <v>4</v>
      </c>
      <c r="U71" s="19" t="str">
        <f>U56</f>
        <v>NWGF 98%</v>
      </c>
      <c r="V71" s="34">
        <v>-256.59303571428569</v>
      </c>
      <c r="W71" s="30">
        <v>0.42245989304812837</v>
      </c>
      <c r="X71" s="30">
        <f t="shared" si="31"/>
        <v>0.35828877005347592</v>
      </c>
      <c r="Y71" s="111">
        <v>0.21925133689839571</v>
      </c>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155</v>
      </c>
      <c r="G2" s="2"/>
      <c r="K2" s="1" t="s">
        <v>142</v>
      </c>
      <c r="L2" s="2"/>
      <c r="M2" s="21"/>
      <c r="N2" s="2"/>
      <c r="O2" s="2" t="str">
        <f>$F$2</f>
        <v>SNOPR Scenario Int-12</v>
      </c>
      <c r="P2" s="106"/>
      <c r="T2" s="1" t="s">
        <v>143</v>
      </c>
      <c r="U2" s="2"/>
      <c r="V2" s="21"/>
      <c r="W2" s="2"/>
      <c r="X2" s="2" t="str">
        <f>$F$2</f>
        <v>SNOPR Scenario Int-12</v>
      </c>
      <c r="Y2" s="106"/>
      <c r="AC2" s="1" t="s">
        <v>144</v>
      </c>
      <c r="AD2" s="2"/>
      <c r="AE2" s="21"/>
      <c r="AF2" s="2"/>
      <c r="AG2" s="2" t="str">
        <f>$F$2</f>
        <v>SNOPR Scenario Int-12</v>
      </c>
      <c r="AH2" s="106"/>
      <c r="AL2" s="1" t="s">
        <v>145</v>
      </c>
      <c r="AM2" s="2"/>
      <c r="AN2" s="21"/>
      <c r="AO2" s="2"/>
      <c r="AP2" s="2" t="str">
        <f>$F$2</f>
        <v>SNOPR Scenario Int-12</v>
      </c>
      <c r="AQ2" s="106"/>
      <c r="AU2" s="1" t="s">
        <v>82</v>
      </c>
      <c r="AV2" s="2"/>
      <c r="AW2" s="21"/>
      <c r="AX2" s="2"/>
      <c r="AY2" s="2" t="str">
        <f>$F$2</f>
        <v>SNOPR Scenario Int-12</v>
      </c>
      <c r="AZ2" s="106"/>
      <c r="BD2" s="1" t="s">
        <v>84</v>
      </c>
      <c r="BE2" s="2"/>
      <c r="BF2" s="21"/>
      <c r="BG2" s="2"/>
      <c r="BH2" s="2" t="str">
        <f>$F$2</f>
        <v>SNOPR Scenario Int-12</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-228.63471286199334</v>
      </c>
      <c r="E8" s="29">
        <v>0.2135</v>
      </c>
      <c r="F8" s="29">
        <v>0.68330000000000002</v>
      </c>
      <c r="G8" s="110">
        <v>0.1032</v>
      </c>
      <c r="K8" s="22">
        <v>1</v>
      </c>
      <c r="L8" s="23" t="s">
        <v>78</v>
      </c>
      <c r="M8" s="24">
        <v>-281.23856415848718</v>
      </c>
      <c r="N8" s="29">
        <v>0.2809004281176633</v>
      </c>
      <c r="O8" s="29">
        <f>100%-N8-P8</f>
        <v>0.62008009943377995</v>
      </c>
      <c r="P8" s="110">
        <v>9.9019472448556828E-2</v>
      </c>
      <c r="T8" s="22">
        <v>1</v>
      </c>
      <c r="U8" s="23" t="s">
        <v>78</v>
      </c>
      <c r="V8" s="24">
        <v>282.05774096385539</v>
      </c>
      <c r="W8" s="29">
        <v>1.5347334410339256E-2</v>
      </c>
      <c r="X8" s="29">
        <f>100%-W8-Y8</f>
        <v>0.86591276252019378</v>
      </c>
      <c r="Y8" s="110">
        <v>0.11873990306946688</v>
      </c>
      <c r="AC8" s="22">
        <v>1</v>
      </c>
      <c r="AD8" s="23" t="s">
        <v>78</v>
      </c>
      <c r="AE8" s="24">
        <v>-736.31513157894767</v>
      </c>
      <c r="AF8" s="29">
        <v>0.29857819905213268</v>
      </c>
      <c r="AG8" s="29">
        <f>100%-AF8-AH8</f>
        <v>0.63981042654028442</v>
      </c>
      <c r="AH8" s="110">
        <v>6.1611374407582936E-2</v>
      </c>
      <c r="AL8" s="22">
        <v>1</v>
      </c>
      <c r="AM8" s="23" t="s">
        <v>78</v>
      </c>
      <c r="AN8" s="24">
        <v>1489.7450000000001</v>
      </c>
      <c r="AO8" s="29">
        <v>0</v>
      </c>
      <c r="AP8" s="29">
        <f>100%-AO8-AQ8</f>
        <v>0.88888888888888884</v>
      </c>
      <c r="AQ8" s="110">
        <v>0.1111111111111111</v>
      </c>
      <c r="AU8" s="22">
        <v>1</v>
      </c>
      <c r="AV8" s="23" t="s">
        <v>78</v>
      </c>
      <c r="AW8" s="24">
        <v>-293.47267067562728</v>
      </c>
      <c r="AX8" s="29">
        <v>0.28140096618357485</v>
      </c>
      <c r="AY8" s="29">
        <f>100%-AX8-AZ8</f>
        <v>0.6206387546967258</v>
      </c>
      <c r="AZ8" s="110">
        <v>9.7960279119699414E-2</v>
      </c>
      <c r="BD8" s="22">
        <v>1</v>
      </c>
      <c r="BE8" s="23" t="s">
        <v>78</v>
      </c>
      <c r="BF8" s="24">
        <v>310.4739117647058</v>
      </c>
      <c r="BG8" s="29">
        <v>1.4913657770800628E-2</v>
      </c>
      <c r="BH8" s="29">
        <f>100%-BG8-BI8</f>
        <v>0.86656200941915218</v>
      </c>
      <c r="BI8" s="110">
        <v>0.11852433281004709</v>
      </c>
    </row>
    <row r="9" spans="2:61" x14ac:dyDescent="0.25">
      <c r="B9" s="22">
        <v>2</v>
      </c>
      <c r="C9" s="32" t="s">
        <v>79</v>
      </c>
      <c r="D9" s="119">
        <v>-179.36959580241489</v>
      </c>
      <c r="E9" s="29">
        <v>0.24049999999999999</v>
      </c>
      <c r="F9" s="29">
        <v>0.60850000000000004</v>
      </c>
      <c r="G9" s="110">
        <v>0.151</v>
      </c>
      <c r="K9" s="22">
        <v>2</v>
      </c>
      <c r="L9" s="23" t="s">
        <v>79</v>
      </c>
      <c r="M9" s="24">
        <v>-248.20099275133958</v>
      </c>
      <c r="N9" s="29">
        <v>0.30465405330755418</v>
      </c>
      <c r="O9" s="29">
        <f t="shared" ref="O9:O11" si="0">100%-N9-P9</f>
        <v>0.56180085623532672</v>
      </c>
      <c r="P9" s="110">
        <v>0.13354509045711918</v>
      </c>
      <c r="T9" s="22">
        <v>2</v>
      </c>
      <c r="U9" s="23" t="s">
        <v>79</v>
      </c>
      <c r="V9" s="24">
        <v>195.23300940438864</v>
      </c>
      <c r="W9" s="29">
        <v>5.2504038772213248E-2</v>
      </c>
      <c r="X9" s="29">
        <f t="shared" ref="X9:X11" si="1">100%-W9-Y9</f>
        <v>0.7423263327948304</v>
      </c>
      <c r="Y9" s="110">
        <v>0.20516962843295639</v>
      </c>
      <c r="AC9" s="22">
        <v>2</v>
      </c>
      <c r="AD9" s="23" t="s">
        <v>79</v>
      </c>
      <c r="AE9" s="24">
        <v>-598.53134831460659</v>
      </c>
      <c r="AF9" s="29">
        <v>0.32227488151658767</v>
      </c>
      <c r="AG9" s="29">
        <f t="shared" ref="AG9:AG11" si="2">100%-AF9-AH9</f>
        <v>0.5781990521327014</v>
      </c>
      <c r="AH9" s="110">
        <v>9.9526066350710901E-2</v>
      </c>
      <c r="AL9" s="22">
        <v>2</v>
      </c>
      <c r="AM9" s="23" t="s">
        <v>79</v>
      </c>
      <c r="AN9" s="24">
        <v>934.69599999999991</v>
      </c>
      <c r="AO9" s="29">
        <v>1.3888888888888888E-2</v>
      </c>
      <c r="AP9" s="29">
        <f t="shared" ref="AP9:AP11" si="3">100%-AO9-AQ9</f>
        <v>0.79166666666666674</v>
      </c>
      <c r="AQ9" s="110">
        <v>0.19444444444444445</v>
      </c>
      <c r="AU9" s="22">
        <v>2</v>
      </c>
      <c r="AV9" s="23" t="s">
        <v>79</v>
      </c>
      <c r="AW9" s="24">
        <v>-257.759362354384</v>
      </c>
      <c r="AX9" s="29">
        <v>0.30515297906602257</v>
      </c>
      <c r="AY9" s="29">
        <f t="shared" ref="AY9:AY11" si="4">100%-AX9-AZ9</f>
        <v>0.56226516371443902</v>
      </c>
      <c r="AZ9" s="110">
        <v>0.13258185721953838</v>
      </c>
      <c r="BD9" s="22">
        <v>2</v>
      </c>
      <c r="BE9" s="23" t="s">
        <v>79</v>
      </c>
      <c r="BF9" s="24">
        <v>212.21914241960192</v>
      </c>
      <c r="BG9" s="29">
        <v>5.1412872841444267E-2</v>
      </c>
      <c r="BH9" s="29">
        <f t="shared" ref="BH9:BH11" si="5">100%-BG9-BI9</f>
        <v>0.74372056514913654</v>
      </c>
      <c r="BI9" s="110">
        <v>0.20486656200941916</v>
      </c>
    </row>
    <row r="10" spans="2:61" x14ac:dyDescent="0.25">
      <c r="B10" s="14">
        <v>3</v>
      </c>
      <c r="C10" s="31" t="s">
        <v>80</v>
      </c>
      <c r="D10" s="120">
        <v>-136.71532955369196</v>
      </c>
      <c r="E10" s="29">
        <v>0.37330000000000002</v>
      </c>
      <c r="F10" s="29">
        <v>0.38219999999999998</v>
      </c>
      <c r="G10" s="110">
        <v>0.2445</v>
      </c>
      <c r="K10" s="14">
        <v>3</v>
      </c>
      <c r="L10" s="15" t="s">
        <v>80</v>
      </c>
      <c r="M10" s="17">
        <v>-216.1126714648606</v>
      </c>
      <c r="N10" s="29">
        <v>0.44261842286976938</v>
      </c>
      <c r="O10" s="29">
        <f t="shared" si="0"/>
        <v>0.34760392211020574</v>
      </c>
      <c r="P10" s="110">
        <v>0.20977765502002485</v>
      </c>
      <c r="T10" s="14">
        <v>3</v>
      </c>
      <c r="U10" s="15" t="s">
        <v>80</v>
      </c>
      <c r="V10" s="17">
        <v>155.26299922299907</v>
      </c>
      <c r="W10" s="29">
        <v>0.17043618739903069</v>
      </c>
      <c r="X10" s="29">
        <f t="shared" si="1"/>
        <v>0.4802100161550889</v>
      </c>
      <c r="Y10" s="110">
        <v>0.34935379644588044</v>
      </c>
      <c r="AC10" s="14">
        <v>3</v>
      </c>
      <c r="AD10" s="15" t="s">
        <v>80</v>
      </c>
      <c r="AE10" s="17">
        <v>-398.51310606060616</v>
      </c>
      <c r="AF10" s="29">
        <v>0.45971563981042651</v>
      </c>
      <c r="AG10" s="29">
        <f t="shared" si="2"/>
        <v>0.37440758293838866</v>
      </c>
      <c r="AH10" s="110">
        <v>0.16587677725118483</v>
      </c>
      <c r="AL10" s="14">
        <v>3</v>
      </c>
      <c r="AM10" s="15" t="s">
        <v>80</v>
      </c>
      <c r="AN10" s="17">
        <v>830.54857142857134</v>
      </c>
      <c r="AO10" s="29">
        <v>0.125</v>
      </c>
      <c r="AP10" s="29">
        <f t="shared" si="3"/>
        <v>0.51388888888888884</v>
      </c>
      <c r="AQ10" s="110">
        <v>0.3611111111111111</v>
      </c>
      <c r="AU10" s="14">
        <v>3</v>
      </c>
      <c r="AV10" s="15" t="s">
        <v>80</v>
      </c>
      <c r="AW10" s="17">
        <v>-221.07083813838597</v>
      </c>
      <c r="AX10" s="29">
        <v>0.44310252281266777</v>
      </c>
      <c r="AY10" s="29">
        <f t="shared" si="4"/>
        <v>0.34836285560923241</v>
      </c>
      <c r="AZ10" s="110">
        <v>0.20853462157809985</v>
      </c>
      <c r="BD10" s="14">
        <v>3</v>
      </c>
      <c r="BE10" s="15" t="s">
        <v>80</v>
      </c>
      <c r="BF10" s="17">
        <v>173.14121028744302</v>
      </c>
      <c r="BG10" s="29">
        <v>0.16915227629513344</v>
      </c>
      <c r="BH10" s="29">
        <f t="shared" si="5"/>
        <v>0.48116169544740978</v>
      </c>
      <c r="BI10" s="110">
        <v>0.34968602825745682</v>
      </c>
    </row>
    <row r="11" spans="2:61" x14ac:dyDescent="0.25">
      <c r="B11" s="18">
        <v>4</v>
      </c>
      <c r="C11" s="33" t="s">
        <v>81</v>
      </c>
      <c r="D11" s="121">
        <v>-114.3833797833089</v>
      </c>
      <c r="E11" s="30">
        <v>0.54</v>
      </c>
      <c r="F11" s="30">
        <v>0.1022</v>
      </c>
      <c r="G11" s="111">
        <v>0.35780000000000001</v>
      </c>
      <c r="K11" s="18">
        <v>4</v>
      </c>
      <c r="L11" s="19" t="s">
        <v>81</v>
      </c>
      <c r="M11" s="20">
        <v>-179.65603122782102</v>
      </c>
      <c r="N11" s="30">
        <v>0.63195691202872528</v>
      </c>
      <c r="O11" s="30">
        <f t="shared" si="0"/>
        <v>2.7068084518712898E-2</v>
      </c>
      <c r="P11" s="111">
        <v>0.34097500345256182</v>
      </c>
      <c r="T11" s="18">
        <v>4</v>
      </c>
      <c r="U11" s="19" t="s">
        <v>81</v>
      </c>
      <c r="V11" s="20">
        <v>146.77495808383219</v>
      </c>
      <c r="W11" s="30">
        <v>0.27665589660743134</v>
      </c>
      <c r="X11" s="30">
        <f t="shared" si="1"/>
        <v>0.32552504038772218</v>
      </c>
      <c r="Y11" s="111">
        <v>0.39781906300484654</v>
      </c>
      <c r="AC11" s="18">
        <v>4</v>
      </c>
      <c r="AD11" s="19" t="s">
        <v>81</v>
      </c>
      <c r="AE11" s="20">
        <v>-176.81495192307699</v>
      </c>
      <c r="AF11" s="30">
        <v>0.56398104265402849</v>
      </c>
      <c r="AG11" s="30">
        <f t="shared" si="2"/>
        <v>1.4218009478672911E-2</v>
      </c>
      <c r="AH11" s="111">
        <v>0.4218009478672986</v>
      </c>
      <c r="AL11" s="18">
        <v>4</v>
      </c>
      <c r="AM11" s="19" t="s">
        <v>81</v>
      </c>
      <c r="AN11" s="20">
        <v>552.8296363636365</v>
      </c>
      <c r="AO11" s="30">
        <v>0.27777777777777779</v>
      </c>
      <c r="AP11" s="30">
        <f t="shared" si="3"/>
        <v>0.2361111111111111</v>
      </c>
      <c r="AQ11" s="111">
        <v>0.4861111111111111</v>
      </c>
      <c r="AU11" s="18">
        <v>4</v>
      </c>
      <c r="AV11" s="19" t="s">
        <v>81</v>
      </c>
      <c r="AW11" s="20">
        <v>-179.57455535640406</v>
      </c>
      <c r="AX11" s="30">
        <v>0.63003220611916266</v>
      </c>
      <c r="AY11" s="30">
        <f t="shared" si="4"/>
        <v>2.6704240472356366E-2</v>
      </c>
      <c r="AZ11" s="111">
        <v>0.34326355340848097</v>
      </c>
      <c r="BD11" s="18">
        <v>4</v>
      </c>
      <c r="BE11" s="19" t="s">
        <v>81</v>
      </c>
      <c r="BF11" s="20">
        <v>159.72162898550718</v>
      </c>
      <c r="BG11" s="30">
        <v>0.27668759811616955</v>
      </c>
      <c r="BH11" s="30">
        <f t="shared" si="5"/>
        <v>0.32299843014128721</v>
      </c>
      <c r="BI11" s="111">
        <v>0.40031397174254318</v>
      </c>
    </row>
    <row r="17" spans="2:43" x14ac:dyDescent="0.25">
      <c r="B17" s="1" t="s">
        <v>10</v>
      </c>
      <c r="C17" s="2"/>
      <c r="D17" s="21"/>
      <c r="E17" s="2"/>
      <c r="F17" s="2" t="str">
        <f>$F$2</f>
        <v>SNOPR Scenario Int-12</v>
      </c>
      <c r="G17" s="106"/>
      <c r="K17" s="1" t="s">
        <v>146</v>
      </c>
      <c r="L17" s="2"/>
      <c r="M17" s="21"/>
      <c r="N17" s="2"/>
      <c r="O17" s="2" t="str">
        <f>$F$2</f>
        <v>SNOPR Scenario Int-12</v>
      </c>
      <c r="P17" s="106"/>
      <c r="T17" s="1" t="s">
        <v>147</v>
      </c>
      <c r="U17" s="2"/>
      <c r="V17" s="21"/>
      <c r="W17" s="2"/>
      <c r="X17" s="2" t="str">
        <f>$F$2</f>
        <v>SNOPR Scenario Int-12</v>
      </c>
      <c r="Y17" s="106"/>
      <c r="AC17" s="1" t="s">
        <v>148</v>
      </c>
      <c r="AD17" s="2"/>
      <c r="AE17" s="21"/>
      <c r="AF17" s="2"/>
      <c r="AG17" s="2" t="str">
        <f>$F$2</f>
        <v>SNOPR Scenario Int-12</v>
      </c>
      <c r="AH17" s="106"/>
      <c r="AL17" s="1" t="s">
        <v>149</v>
      </c>
      <c r="AM17" s="2"/>
      <c r="AN17" s="21"/>
      <c r="AO17" s="2"/>
      <c r="AP17" s="2" t="str">
        <f>$F$2</f>
        <v>SNOPR Scenario Int-12</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-562.1252899303737</v>
      </c>
      <c r="E23" s="29">
        <v>0.10568031704095113</v>
      </c>
      <c r="F23" s="29">
        <v>0.8494055482166446</v>
      </c>
      <c r="G23" s="110">
        <v>4.491413474240423E-2</v>
      </c>
      <c r="K23" s="22">
        <v>1</v>
      </c>
      <c r="L23" s="23" t="s">
        <v>78</v>
      </c>
      <c r="M23" s="24">
        <v>-828.42465486725678</v>
      </c>
      <c r="N23" s="29">
        <v>0.13601481873511512</v>
      </c>
      <c r="O23" s="29">
        <f>100%-N23-P23</f>
        <v>0.85048954749933847</v>
      </c>
      <c r="P23" s="110">
        <v>1.349563376554644E-2</v>
      </c>
      <c r="T23" s="22">
        <v>1</v>
      </c>
      <c r="U23" s="23" t="s">
        <v>78</v>
      </c>
      <c r="V23" s="24">
        <v>157.72748768472906</v>
      </c>
      <c r="W23" s="29">
        <v>2.0879940343027592E-2</v>
      </c>
      <c r="X23" s="29">
        <f>100%-W23-Y23</f>
        <v>0.84862043251304997</v>
      </c>
      <c r="Y23" s="110">
        <v>0.13049962714392244</v>
      </c>
      <c r="AC23" s="22">
        <v>1</v>
      </c>
      <c r="AD23" s="23" t="s">
        <v>78</v>
      </c>
      <c r="AE23" s="24">
        <v>-1041.0047826086957</v>
      </c>
      <c r="AF23" s="29">
        <v>0.13533834586466165</v>
      </c>
      <c r="AG23" s="29">
        <f>100%-AF23-AH23</f>
        <v>0.8270676691729324</v>
      </c>
      <c r="AH23" s="110">
        <v>3.7593984962406013E-2</v>
      </c>
      <c r="AL23" s="22">
        <v>1</v>
      </c>
      <c r="AM23" s="23" t="s">
        <v>78</v>
      </c>
      <c r="AN23" s="24">
        <v>1629.775714285714</v>
      </c>
      <c r="AO23" s="29">
        <v>0</v>
      </c>
      <c r="AP23" s="29">
        <f>100%-AO23-AQ23</f>
        <v>0.84782608695652173</v>
      </c>
      <c r="AQ23" s="110">
        <v>0.15217391304347827</v>
      </c>
    </row>
    <row r="24" spans="2:43" x14ac:dyDescent="0.25">
      <c r="B24" s="22">
        <v>2</v>
      </c>
      <c r="C24" s="32" t="s">
        <v>79</v>
      </c>
      <c r="D24" s="119">
        <v>-370.5938433572918</v>
      </c>
      <c r="E24" s="29">
        <v>0.13549726363464804</v>
      </c>
      <c r="F24" s="29">
        <v>0.77108888469522552</v>
      </c>
      <c r="G24" s="110">
        <v>9.3413851670126433E-2</v>
      </c>
      <c r="K24" s="22">
        <v>2</v>
      </c>
      <c r="L24" s="23" t="s">
        <v>79</v>
      </c>
      <c r="M24" s="24">
        <v>-613.97720306513406</v>
      </c>
      <c r="N24" s="29">
        <v>0.16141836464673193</v>
      </c>
      <c r="O24" s="29">
        <f t="shared" ref="O24:O26" si="6">100%-N24-P24</f>
        <v>0.79280232865837519</v>
      </c>
      <c r="P24" s="110">
        <v>4.577930669489283E-2</v>
      </c>
      <c r="T24" s="22">
        <v>2</v>
      </c>
      <c r="U24" s="23" t="s">
        <v>79</v>
      </c>
      <c r="V24" s="24">
        <v>99.229870466321287</v>
      </c>
      <c r="W24" s="29">
        <v>6.4131245339299037E-2</v>
      </c>
      <c r="X24" s="29">
        <f t="shared" ref="X24:X26" si="7">100%-W24-Y24</f>
        <v>0.71215510812826244</v>
      </c>
      <c r="Y24" s="110">
        <v>0.22371364653243847</v>
      </c>
      <c r="AC24" s="22">
        <v>2</v>
      </c>
      <c r="AD24" s="23" t="s">
        <v>79</v>
      </c>
      <c r="AE24" s="24">
        <v>-663.99774193548387</v>
      </c>
      <c r="AF24" s="29">
        <v>0.15789473684210525</v>
      </c>
      <c r="AG24" s="29">
        <f t="shared" ref="AG24:AG26" si="8">100%-AF24-AH24</f>
        <v>0.76691729323308266</v>
      </c>
      <c r="AH24" s="110">
        <v>7.5187969924812026E-2</v>
      </c>
      <c r="AL24" s="22">
        <v>2</v>
      </c>
      <c r="AM24" s="23" t="s">
        <v>79</v>
      </c>
      <c r="AN24" s="24">
        <v>1038.0807692307692</v>
      </c>
      <c r="AO24" s="29">
        <v>2.1739130434782608E-2</v>
      </c>
      <c r="AP24" s="29">
        <f t="shared" ref="AP24:AP26" si="9">100%-AO24-AQ24</f>
        <v>0.71739130434782616</v>
      </c>
      <c r="AQ24" s="110">
        <v>0.2608695652173913</v>
      </c>
    </row>
    <row r="25" spans="2:43" x14ac:dyDescent="0.25">
      <c r="B25" s="14">
        <v>3</v>
      </c>
      <c r="C25" s="31" t="s">
        <v>80</v>
      </c>
      <c r="D25" s="120">
        <v>-249.21471497200486</v>
      </c>
      <c r="E25" s="29">
        <v>0.2838271371956973</v>
      </c>
      <c r="F25" s="29">
        <v>0.5391583317607096</v>
      </c>
      <c r="G25" s="110">
        <v>0.17701453104359313</v>
      </c>
      <c r="K25" s="14">
        <v>3</v>
      </c>
      <c r="L25" s="15" t="s">
        <v>80</v>
      </c>
      <c r="M25" s="17">
        <v>-381.099278876835</v>
      </c>
      <c r="N25" s="29">
        <v>0.30537179147922733</v>
      </c>
      <c r="O25" s="29">
        <f t="shared" si="6"/>
        <v>0.58534003704683779</v>
      </c>
      <c r="P25" s="110">
        <v>0.10928817147393491</v>
      </c>
      <c r="T25" s="14">
        <v>3</v>
      </c>
      <c r="U25" s="15" t="s">
        <v>80</v>
      </c>
      <c r="V25" s="17">
        <v>-14.523232323232346</v>
      </c>
      <c r="W25" s="29">
        <v>0.2244593586875466</v>
      </c>
      <c r="X25" s="29">
        <f t="shared" si="7"/>
        <v>0.40939597315436238</v>
      </c>
      <c r="Y25" s="110">
        <v>0.36614466815809099</v>
      </c>
      <c r="AC25" s="14">
        <v>3</v>
      </c>
      <c r="AD25" s="15" t="s">
        <v>80</v>
      </c>
      <c r="AE25" s="17">
        <v>-282.78983050847461</v>
      </c>
      <c r="AF25" s="29">
        <v>0.30827067669172931</v>
      </c>
      <c r="AG25" s="29">
        <f t="shared" si="8"/>
        <v>0.55639097744360899</v>
      </c>
      <c r="AH25" s="110">
        <v>0.13533834586466165</v>
      </c>
      <c r="AL25" s="14">
        <v>3</v>
      </c>
      <c r="AM25" s="15" t="s">
        <v>80</v>
      </c>
      <c r="AN25" s="17">
        <v>699.47041666666667</v>
      </c>
      <c r="AO25" s="29">
        <v>0.17391304347826086</v>
      </c>
      <c r="AP25" s="29">
        <f t="shared" si="9"/>
        <v>0.47826086956521741</v>
      </c>
      <c r="AQ25" s="110">
        <v>0.34782608695652173</v>
      </c>
    </row>
    <row r="26" spans="2:43" x14ac:dyDescent="0.25">
      <c r="B26" s="18">
        <v>4</v>
      </c>
      <c r="C26" s="33" t="s">
        <v>81</v>
      </c>
      <c r="D26" s="121">
        <v>-123.96241919149044</v>
      </c>
      <c r="E26" s="30">
        <v>0.53972447631628606</v>
      </c>
      <c r="F26" s="30">
        <v>0.10756746555953954</v>
      </c>
      <c r="G26" s="111">
        <v>0.35270805812417438</v>
      </c>
      <c r="K26" s="18">
        <v>4</v>
      </c>
      <c r="L26" s="19" t="s">
        <v>81</v>
      </c>
      <c r="M26" s="20">
        <v>-151.79152883569117</v>
      </c>
      <c r="N26" s="30">
        <v>0.63032548293199264</v>
      </c>
      <c r="O26" s="30">
        <f t="shared" si="6"/>
        <v>2.7255887801005518E-2</v>
      </c>
      <c r="P26" s="111">
        <v>0.34241862926700184</v>
      </c>
      <c r="T26" s="18">
        <v>4</v>
      </c>
      <c r="U26" s="19" t="s">
        <v>81</v>
      </c>
      <c r="V26" s="20">
        <v>-59.695499438832783</v>
      </c>
      <c r="W26" s="30">
        <v>0.30350484712900822</v>
      </c>
      <c r="X26" s="30">
        <f t="shared" si="7"/>
        <v>0.33557046979865768</v>
      </c>
      <c r="Y26" s="111">
        <v>0.36092468307233405</v>
      </c>
      <c r="AC26" s="18">
        <v>4</v>
      </c>
      <c r="AD26" s="19" t="s">
        <v>81</v>
      </c>
      <c r="AE26" s="20">
        <v>46.494307692307707</v>
      </c>
      <c r="AF26" s="30">
        <v>0.45112781954887216</v>
      </c>
      <c r="AG26" s="30">
        <f t="shared" si="8"/>
        <v>2.2556390977443663E-2</v>
      </c>
      <c r="AH26" s="111">
        <v>0.52631578947368418</v>
      </c>
      <c r="AL26" s="18">
        <v>4</v>
      </c>
      <c r="AM26" s="19" t="s">
        <v>81</v>
      </c>
      <c r="AN26" s="20">
        <v>590.98937499999988</v>
      </c>
      <c r="AO26" s="30">
        <v>0.2391304347826087</v>
      </c>
      <c r="AP26" s="30">
        <f t="shared" si="9"/>
        <v>0.3043478260869566</v>
      </c>
      <c r="AQ26" s="111">
        <v>0.45652173913043476</v>
      </c>
    </row>
    <row r="32" spans="2:43" x14ac:dyDescent="0.25">
      <c r="B32" s="1" t="s">
        <v>12</v>
      </c>
      <c r="C32" s="2"/>
      <c r="D32" s="21"/>
      <c r="E32" s="2"/>
      <c r="F32" s="2" t="str">
        <f>$F$2</f>
        <v>SNOPR Scenario Int-12</v>
      </c>
      <c r="G32" s="106"/>
      <c r="K32" s="1" t="s">
        <v>150</v>
      </c>
      <c r="L32" s="2"/>
      <c r="M32" s="21"/>
      <c r="N32" s="2"/>
      <c r="O32" s="2" t="str">
        <f>$F$2</f>
        <v>SNOPR Scenario Int-12</v>
      </c>
      <c r="P32" s="106"/>
      <c r="T32" s="1" t="s">
        <v>151</v>
      </c>
      <c r="U32" s="2"/>
      <c r="V32" s="21"/>
      <c r="W32" s="2"/>
      <c r="X32" s="2" t="str">
        <f>$F$2</f>
        <v>SNOPR Scenario Int-12</v>
      </c>
      <c r="Y32" s="106"/>
      <c r="AC32" s="1" t="s">
        <v>152</v>
      </c>
      <c r="AD32" s="2"/>
      <c r="AE32" s="21"/>
      <c r="AF32" s="2"/>
      <c r="AG32" s="2" t="str">
        <f>$F$2</f>
        <v>SNOPR Scenario Int-12</v>
      </c>
      <c r="AH32" s="106"/>
      <c r="AL32" s="1" t="s">
        <v>153</v>
      </c>
      <c r="AM32" s="2"/>
      <c r="AN32" s="21"/>
      <c r="AO32" s="2"/>
      <c r="AP32" s="2" t="str">
        <f>$F$2</f>
        <v>SNOPR Scenario Int-12</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-116.2980811606139</v>
      </c>
      <c r="E38" s="29">
        <v>0.33503509891512445</v>
      </c>
      <c r="F38" s="29">
        <v>0.49606466709210806</v>
      </c>
      <c r="G38" s="110">
        <v>0.16890023399276749</v>
      </c>
      <c r="K38" s="22">
        <v>1</v>
      </c>
      <c r="L38" s="23" t="s">
        <v>78</v>
      </c>
      <c r="M38" s="24">
        <v>-139.8112351326624</v>
      </c>
      <c r="N38" s="29">
        <v>0.43905257076834198</v>
      </c>
      <c r="O38" s="29">
        <f>100%-N38-P38</f>
        <v>0.36857307914500298</v>
      </c>
      <c r="P38" s="110">
        <v>0.1923743500866551</v>
      </c>
      <c r="T38" s="22">
        <v>1</v>
      </c>
      <c r="U38" s="23" t="s">
        <v>78</v>
      </c>
      <c r="V38" s="24">
        <v>477.70922480620152</v>
      </c>
      <c r="W38" s="29">
        <v>8.8105726872246704E-3</v>
      </c>
      <c r="X38" s="29">
        <f>100%-W38-Y38</f>
        <v>0.88634361233480186</v>
      </c>
      <c r="Y38" s="110">
        <v>0.10484581497797357</v>
      </c>
      <c r="AC38" s="22">
        <v>1</v>
      </c>
      <c r="AD38" s="23" t="s">
        <v>78</v>
      </c>
      <c r="AE38" s="24">
        <v>-604.09132075471712</v>
      </c>
      <c r="AF38" s="29">
        <v>0.57692307692307687</v>
      </c>
      <c r="AG38" s="29">
        <f>100%-AF38-AH38</f>
        <v>0.3205128205128206</v>
      </c>
      <c r="AH38" s="110">
        <v>0.10256410256410256</v>
      </c>
      <c r="AL38" s="22">
        <v>1</v>
      </c>
      <c r="AM38" s="23" t="s">
        <v>78</v>
      </c>
      <c r="AN38" s="24">
        <v>509.53</v>
      </c>
      <c r="AO38" s="29">
        <v>0</v>
      </c>
      <c r="AP38" s="29">
        <f>100%-AO38-AQ38</f>
        <v>0.96153846153846156</v>
      </c>
      <c r="AQ38" s="110">
        <v>3.8461538461538464E-2</v>
      </c>
    </row>
    <row r="39" spans="2:44" x14ac:dyDescent="0.25">
      <c r="B39" s="22">
        <v>2</v>
      </c>
      <c r="C39" s="32" t="s">
        <v>79</v>
      </c>
      <c r="D39" s="119">
        <v>-93.523921381960363</v>
      </c>
      <c r="E39" s="29">
        <v>0.35885981706019998</v>
      </c>
      <c r="F39" s="29">
        <v>0.42522867475005316</v>
      </c>
      <c r="G39" s="110">
        <v>0.21591150818974686</v>
      </c>
      <c r="K39" s="22">
        <v>2</v>
      </c>
      <c r="L39" s="23" t="s">
        <v>79</v>
      </c>
      <c r="M39" s="24">
        <v>-128.36719665271971</v>
      </c>
      <c r="N39" s="29">
        <v>0.46100519930675909</v>
      </c>
      <c r="O39" s="29">
        <f t="shared" ref="O39:O41" si="10">100%-N39-P39</f>
        <v>0.30964760254188328</v>
      </c>
      <c r="P39" s="110">
        <v>0.2293471981513576</v>
      </c>
      <c r="T39" s="22">
        <v>2</v>
      </c>
      <c r="U39" s="23" t="s">
        <v>79</v>
      </c>
      <c r="V39" s="24">
        <v>342.28543650793625</v>
      </c>
      <c r="W39" s="29">
        <v>3.8766519823788544E-2</v>
      </c>
      <c r="X39" s="29">
        <f t="shared" ref="X39:X41" si="11">100%-W39-Y39</f>
        <v>0.77797356828193831</v>
      </c>
      <c r="Y39" s="110">
        <v>0.18325991189427313</v>
      </c>
      <c r="AC39" s="22">
        <v>2</v>
      </c>
      <c r="AD39" s="23" t="s">
        <v>79</v>
      </c>
      <c r="AE39" s="24">
        <v>-563.5406896551724</v>
      </c>
      <c r="AF39" s="29">
        <v>0.60256410256410253</v>
      </c>
      <c r="AG39" s="29">
        <f t="shared" ref="AG39:AG41" si="12">100%-AF39-AH39</f>
        <v>0.25641025641025644</v>
      </c>
      <c r="AH39" s="110">
        <v>0.14102564102564102</v>
      </c>
      <c r="AL39" s="22">
        <v>2</v>
      </c>
      <c r="AM39" s="23" t="s">
        <v>79</v>
      </c>
      <c r="AN39" s="24">
        <v>262.69499999999999</v>
      </c>
      <c r="AO39" s="29">
        <v>0</v>
      </c>
      <c r="AP39" s="29">
        <f t="shared" ref="AP39:AP41" si="13">100%-AO39-AQ39</f>
        <v>0.92307692307692313</v>
      </c>
      <c r="AQ39" s="110">
        <v>7.6923076923076927E-2</v>
      </c>
    </row>
    <row r="40" spans="2:44" x14ac:dyDescent="0.25">
      <c r="B40" s="14">
        <v>3</v>
      </c>
      <c r="C40" s="31" t="s">
        <v>80</v>
      </c>
      <c r="D40" s="120">
        <v>-63.181202361100453</v>
      </c>
      <c r="E40" s="29">
        <v>0.47415443522654754</v>
      </c>
      <c r="F40" s="29">
        <v>0.20527547330355245</v>
      </c>
      <c r="G40" s="110">
        <v>0.32057009146990001</v>
      </c>
      <c r="K40" s="14">
        <v>3</v>
      </c>
      <c r="L40" s="15" t="s">
        <v>80</v>
      </c>
      <c r="M40" s="17">
        <v>-134.22036426987671</v>
      </c>
      <c r="N40" s="29">
        <v>0.59243212016175617</v>
      </c>
      <c r="O40" s="29">
        <f t="shared" si="10"/>
        <v>8.809936452917394E-2</v>
      </c>
      <c r="P40" s="110">
        <v>0.31946851530906989</v>
      </c>
      <c r="T40" s="14">
        <v>3</v>
      </c>
      <c r="U40" s="15" t="s">
        <v>80</v>
      </c>
      <c r="V40" s="17">
        <v>426.92096969696917</v>
      </c>
      <c r="W40" s="29">
        <v>0.1066079295154185</v>
      </c>
      <c r="X40" s="29">
        <f t="shared" si="11"/>
        <v>0.5638766519823788</v>
      </c>
      <c r="Y40" s="110">
        <v>0.32951541850220262</v>
      </c>
      <c r="AC40" s="14">
        <v>3</v>
      </c>
      <c r="AD40" s="15" t="s">
        <v>80</v>
      </c>
      <c r="AE40" s="17">
        <v>-492.04287671232862</v>
      </c>
      <c r="AF40" s="29">
        <v>0.71794871794871795</v>
      </c>
      <c r="AG40" s="29">
        <f t="shared" si="12"/>
        <v>6.4102564102564097E-2</v>
      </c>
      <c r="AH40" s="110">
        <v>0.21794871794871795</v>
      </c>
      <c r="AL40" s="14">
        <v>3</v>
      </c>
      <c r="AM40" s="15" t="s">
        <v>80</v>
      </c>
      <c r="AN40" s="17">
        <v>1116.5372727272727</v>
      </c>
      <c r="AO40" s="29">
        <v>3.8461538461538464E-2</v>
      </c>
      <c r="AP40" s="29">
        <f t="shared" si="13"/>
        <v>0.57692307692307687</v>
      </c>
      <c r="AQ40" s="110">
        <v>0.38461538461538464</v>
      </c>
    </row>
    <row r="41" spans="2:44" x14ac:dyDescent="0.25">
      <c r="B41" s="18">
        <v>4</v>
      </c>
      <c r="C41" s="33" t="s">
        <v>81</v>
      </c>
      <c r="D41" s="121">
        <v>-103.72221777782821</v>
      </c>
      <c r="E41" s="30">
        <v>0.54031057221867684</v>
      </c>
      <c r="F41" s="30">
        <v>9.6149755371197618E-2</v>
      </c>
      <c r="G41" s="111">
        <v>0.36353967241012553</v>
      </c>
      <c r="K41" s="18">
        <v>4</v>
      </c>
      <c r="L41" s="19" t="s">
        <v>81</v>
      </c>
      <c r="M41" s="20">
        <v>-210.05968536657775</v>
      </c>
      <c r="N41" s="30">
        <v>0.63373772385904104</v>
      </c>
      <c r="O41" s="30">
        <f t="shared" si="10"/>
        <v>2.6863084922010394E-2</v>
      </c>
      <c r="P41" s="111">
        <v>0.33939919121894857</v>
      </c>
      <c r="T41" s="18">
        <v>4</v>
      </c>
      <c r="U41" s="19" t="s">
        <v>81</v>
      </c>
      <c r="V41" s="20">
        <v>382.93051347881914</v>
      </c>
      <c r="W41" s="30">
        <v>0.24493392070484582</v>
      </c>
      <c r="X41" s="30">
        <f t="shared" si="11"/>
        <v>0.31365638766519827</v>
      </c>
      <c r="Y41" s="111">
        <v>0.44140969162995597</v>
      </c>
      <c r="AC41" s="18">
        <v>4</v>
      </c>
      <c r="AD41" s="19" t="s">
        <v>81</v>
      </c>
      <c r="AE41" s="20">
        <v>-548.9970512820513</v>
      </c>
      <c r="AF41" s="30">
        <v>0.75641025641025639</v>
      </c>
      <c r="AG41" s="30">
        <f t="shared" si="12"/>
        <v>0</v>
      </c>
      <c r="AH41" s="111">
        <v>0.24358974358974358</v>
      </c>
      <c r="AL41" s="18">
        <v>4</v>
      </c>
      <c r="AM41" s="19" t="s">
        <v>81</v>
      </c>
      <c r="AN41" s="20">
        <v>499.73782608695655</v>
      </c>
      <c r="AO41" s="30">
        <v>0.34615384615384615</v>
      </c>
      <c r="AP41" s="30">
        <f t="shared" si="13"/>
        <v>0.11538461538461542</v>
      </c>
      <c r="AQ41" s="111">
        <v>0.53846153846153844</v>
      </c>
    </row>
    <row r="47" spans="2:44" x14ac:dyDescent="0.25">
      <c r="B47" s="1" t="s">
        <v>22</v>
      </c>
      <c r="C47" s="2"/>
      <c r="D47" s="21"/>
      <c r="E47" s="2"/>
      <c r="F47" s="2" t="str">
        <f>$F$2</f>
        <v>SNOPR Scenario Int-12</v>
      </c>
      <c r="G47" s="106"/>
      <c r="K47" s="1" t="s">
        <v>100</v>
      </c>
      <c r="L47" s="2"/>
      <c r="M47" s="21"/>
      <c r="N47" s="2"/>
      <c r="O47" s="2" t="str">
        <f>$F$2</f>
        <v>SNOPR Scenario Int-12</v>
      </c>
      <c r="P47" s="106"/>
      <c r="T47" s="1" t="s">
        <v>97</v>
      </c>
      <c r="U47" s="2"/>
      <c r="V47" s="21"/>
      <c r="W47" s="2"/>
      <c r="X47" s="2" t="str">
        <f>$F$2</f>
        <v>SNOPR Scenario Int-12</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-245.58956937799044</v>
      </c>
      <c r="E53" s="29">
        <v>0.20756013745704469</v>
      </c>
      <c r="F53" s="29">
        <f>100%-E53-G53</f>
        <v>0.71271477663230232</v>
      </c>
      <c r="G53" s="110">
        <v>7.9725085910652915E-2</v>
      </c>
      <c r="K53" s="22">
        <f t="shared" si="18"/>
        <v>1</v>
      </c>
      <c r="L53" s="23" t="str">
        <f>L38</f>
        <v>NWGF 90%</v>
      </c>
      <c r="M53" s="17">
        <v>-501.73989795918345</v>
      </c>
      <c r="N53" s="29">
        <v>9.06801007556675E-2</v>
      </c>
      <c r="O53" s="29">
        <f>100%-N53-P53</f>
        <v>0.87657430730478592</v>
      </c>
      <c r="P53" s="110">
        <v>3.2745591939546598E-2</v>
      </c>
      <c r="T53" s="22">
        <f t="shared" si="19"/>
        <v>1</v>
      </c>
      <c r="U53" s="23" t="str">
        <f>U38</f>
        <v>NWGF 90%</v>
      </c>
      <c r="V53" s="24">
        <v>-167.14353125</v>
      </c>
      <c r="W53" s="29">
        <v>0.34795763993948564</v>
      </c>
      <c r="X53" s="29">
        <f>100%-W53-Y53</f>
        <v>0.51588502269288949</v>
      </c>
      <c r="Y53" s="110">
        <v>0.13615733736762481</v>
      </c>
      <c r="AR53" s="57"/>
    </row>
    <row r="54" spans="2:44" x14ac:dyDescent="0.25">
      <c r="B54" s="22">
        <f t="shared" si="17"/>
        <v>2</v>
      </c>
      <c r="C54" s="32" t="str">
        <f>C39</f>
        <v>NWGF 92%</v>
      </c>
      <c r="D54" s="120">
        <v>-185.28646825396842</v>
      </c>
      <c r="E54" s="29">
        <v>0.2316151202749141</v>
      </c>
      <c r="F54" s="29">
        <f>100%-E54-G54</f>
        <v>0.65360824742268031</v>
      </c>
      <c r="G54" s="110">
        <v>0.11477663230240549</v>
      </c>
      <c r="K54" s="22">
        <f t="shared" si="18"/>
        <v>2</v>
      </c>
      <c r="L54" s="23" t="str">
        <f>L39</f>
        <v>NWGF 92%</v>
      </c>
      <c r="M54" s="17">
        <v>-294.39145833333339</v>
      </c>
      <c r="N54" s="29">
        <v>0.11335012594458438</v>
      </c>
      <c r="O54" s="29">
        <f>100%-N54-P54</f>
        <v>0.81863979848866497</v>
      </c>
      <c r="P54" s="110">
        <v>6.8010075566750636E-2</v>
      </c>
      <c r="T54" s="22">
        <f t="shared" si="19"/>
        <v>2</v>
      </c>
      <c r="U54" s="23" t="str">
        <f>U39</f>
        <v>NWGF 92%</v>
      </c>
      <c r="V54" s="24">
        <v>-141.6444722222223</v>
      </c>
      <c r="W54" s="29">
        <v>0.37367624810892586</v>
      </c>
      <c r="X54" s="29">
        <f>100%-W54-Y54</f>
        <v>0.45537065052950076</v>
      </c>
      <c r="Y54" s="110">
        <v>0.17095310136157338</v>
      </c>
      <c r="AR54" s="57"/>
    </row>
    <row r="55" spans="2:44" x14ac:dyDescent="0.25">
      <c r="B55" s="14">
        <f t="shared" si="17"/>
        <v>3</v>
      </c>
      <c r="C55" s="31" t="str">
        <f>C40</f>
        <v>NWGF 95%</v>
      </c>
      <c r="D55" s="120">
        <v>-133.34012121212109</v>
      </c>
      <c r="E55" s="29">
        <v>0.36151202749140893</v>
      </c>
      <c r="F55" s="29">
        <f t="shared" ref="F55:F56" si="20">100%-E55-G55</f>
        <v>0.43298969072164945</v>
      </c>
      <c r="G55" s="110">
        <v>0.20549828178694157</v>
      </c>
      <c r="K55" s="14">
        <f t="shared" si="18"/>
        <v>3</v>
      </c>
      <c r="L55" s="15" t="str">
        <f>L40</f>
        <v>NWGF 95%</v>
      </c>
      <c r="M55" s="17">
        <v>-219.655132450331</v>
      </c>
      <c r="N55" s="29">
        <v>0.23803526448362719</v>
      </c>
      <c r="O55" s="29">
        <f t="shared" ref="O55:O56" si="21">100%-N55-P55</f>
        <v>0.61964735516372793</v>
      </c>
      <c r="P55" s="110">
        <v>0.14231738035264482</v>
      </c>
      <c r="T55" s="14">
        <f t="shared" si="19"/>
        <v>3</v>
      </c>
      <c r="U55" s="15" t="str">
        <f>U40</f>
        <v>NWGF 95%</v>
      </c>
      <c r="V55" s="24">
        <v>-83.498565965583182</v>
      </c>
      <c r="W55" s="29">
        <v>0.50983358547655067</v>
      </c>
      <c r="X55" s="29">
        <f t="shared" ref="X55:X56" si="22">100%-W55-Y55</f>
        <v>0.20877458396369142</v>
      </c>
      <c r="Y55" s="110">
        <v>0.28139183055975792</v>
      </c>
      <c r="AR55" s="57"/>
    </row>
    <row r="56" spans="2:44" x14ac:dyDescent="0.25">
      <c r="B56" s="18">
        <f t="shared" si="17"/>
        <v>4</v>
      </c>
      <c r="C56" s="33" t="str">
        <f>C41</f>
        <v>NWGF 98%</v>
      </c>
      <c r="D56" s="121">
        <v>-66.570783722682762</v>
      </c>
      <c r="E56" s="30">
        <v>0.56975945017182128</v>
      </c>
      <c r="F56" s="30">
        <f t="shared" si="20"/>
        <v>8.7972508591065313E-2</v>
      </c>
      <c r="G56" s="111">
        <v>0.34226804123711341</v>
      </c>
      <c r="K56" s="18">
        <f t="shared" si="18"/>
        <v>4</v>
      </c>
      <c r="L56" s="19" t="str">
        <f>L41</f>
        <v>NWGF 98%</v>
      </c>
      <c r="M56" s="20">
        <v>-39.749493150684899</v>
      </c>
      <c r="N56" s="30">
        <v>0.54534005037783373</v>
      </c>
      <c r="O56" s="30">
        <f t="shared" si="21"/>
        <v>8.0604534005037809E-2</v>
      </c>
      <c r="P56" s="111">
        <v>0.37405541561712846</v>
      </c>
      <c r="T56" s="18">
        <f t="shared" si="19"/>
        <v>4</v>
      </c>
      <c r="U56" s="19" t="str">
        <f>U41</f>
        <v>NWGF 98%</v>
      </c>
      <c r="V56" s="34">
        <v>-99.367336683417193</v>
      </c>
      <c r="W56" s="30">
        <v>0.59909228441754914</v>
      </c>
      <c r="X56" s="30">
        <f t="shared" si="22"/>
        <v>9.6822995461422146E-2</v>
      </c>
      <c r="Y56" s="111">
        <v>0.30408472012102872</v>
      </c>
      <c r="AR56" s="57"/>
    </row>
    <row r="62" spans="2:44" x14ac:dyDescent="0.25">
      <c r="B62" s="1" t="s">
        <v>102</v>
      </c>
      <c r="C62" s="2"/>
      <c r="D62" s="21"/>
      <c r="E62" s="2"/>
      <c r="F62" s="2" t="str">
        <f>$F$2</f>
        <v>SNOPR Scenario Int-12</v>
      </c>
      <c r="G62" s="106"/>
      <c r="K62" s="1" t="s">
        <v>99</v>
      </c>
      <c r="L62" s="2"/>
      <c r="M62" s="21"/>
      <c r="N62" s="2"/>
      <c r="O62" s="2" t="str">
        <f>$F$2</f>
        <v>SNOPR Scenario Int-12</v>
      </c>
      <c r="P62" s="106"/>
      <c r="T62" s="1" t="s">
        <v>98</v>
      </c>
      <c r="U62" s="2"/>
      <c r="V62" s="21"/>
      <c r="W62" s="21"/>
      <c r="X62" s="2" t="str">
        <f>$F$2</f>
        <v>SNOPR Scenario Int-12</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-635.81394736842083</v>
      </c>
      <c r="E68" s="29">
        <v>0.27116564417177913</v>
      </c>
      <c r="F68" s="29">
        <f>100%-E68-G68</f>
        <v>0.62699386503067489</v>
      </c>
      <c r="G68" s="110">
        <v>0.10184049079754601</v>
      </c>
      <c r="K68" s="22">
        <f t="shared" si="27"/>
        <v>1</v>
      </c>
      <c r="L68" s="23" t="str">
        <f>L53</f>
        <v>NWGF 90%</v>
      </c>
      <c r="M68" s="24">
        <v>-1884.432413793103</v>
      </c>
      <c r="N68" s="29">
        <v>0.1111111111111111</v>
      </c>
      <c r="O68" s="29">
        <f>100%-N68-P68</f>
        <v>0.86848072562358269</v>
      </c>
      <c r="P68" s="110">
        <v>2.0408163265306121E-2</v>
      </c>
      <c r="T68" s="22">
        <f t="shared" si="28"/>
        <v>1</v>
      </c>
      <c r="U68" s="23" t="str">
        <f>U53</f>
        <v>NWGF 90%</v>
      </c>
      <c r="V68" s="24">
        <v>-341.42422764227626</v>
      </c>
      <c r="W68" s="29">
        <v>0.45989304812834225</v>
      </c>
      <c r="X68" s="29">
        <f>100%-W68-Y68</f>
        <v>0.34224598930481276</v>
      </c>
      <c r="Y68" s="110">
        <v>0.19786096256684493</v>
      </c>
    </row>
    <row r="69" spans="2:25" x14ac:dyDescent="0.25">
      <c r="B69" s="14">
        <f t="shared" si="26"/>
        <v>2</v>
      </c>
      <c r="C69" s="15" t="str">
        <f>C54</f>
        <v>NWGF 92%</v>
      </c>
      <c r="D69" s="17">
        <v>-583.08904624277466</v>
      </c>
      <c r="E69" s="29">
        <v>0.30184049079754599</v>
      </c>
      <c r="F69" s="29">
        <f>100%-E69-G69</f>
        <v>0.57546012269938651</v>
      </c>
      <c r="G69" s="110">
        <v>0.12269938650306748</v>
      </c>
      <c r="K69" s="14">
        <f t="shared" si="27"/>
        <v>2</v>
      </c>
      <c r="L69" s="15" t="str">
        <f>L54</f>
        <v>NWGF 92%</v>
      </c>
      <c r="M69" s="24">
        <v>-1313.8971428571426</v>
      </c>
      <c r="N69" s="29">
        <v>0.15192743764172337</v>
      </c>
      <c r="O69" s="29">
        <f>100%-N69-P69</f>
        <v>0.80952380952380953</v>
      </c>
      <c r="P69" s="110">
        <v>3.8548752834467119E-2</v>
      </c>
      <c r="T69" s="14">
        <f t="shared" si="28"/>
        <v>2</v>
      </c>
      <c r="U69" s="15" t="str">
        <f>U54</f>
        <v>NWGF 92%</v>
      </c>
      <c r="V69" s="24">
        <v>-348.78416030534345</v>
      </c>
      <c r="W69" s="29">
        <v>0.47860962566844922</v>
      </c>
      <c r="X69" s="29">
        <f>100%-W69-Y69</f>
        <v>0.29946524064171121</v>
      </c>
      <c r="Y69" s="110">
        <v>0.22192513368983957</v>
      </c>
    </row>
    <row r="70" spans="2:25" x14ac:dyDescent="0.25">
      <c r="B70" s="14">
        <f t="shared" si="26"/>
        <v>3</v>
      </c>
      <c r="C70" s="15" t="str">
        <f>C55</f>
        <v>NWGF 95%</v>
      </c>
      <c r="D70" s="17">
        <v>-561.95935797665322</v>
      </c>
      <c r="E70" s="29">
        <v>0.44171779141104295</v>
      </c>
      <c r="F70" s="29">
        <f t="shared" ref="F70:F71" si="29">100%-E70-G70</f>
        <v>0.36932515337423311</v>
      </c>
      <c r="G70" s="110">
        <v>0.18895705521472392</v>
      </c>
      <c r="K70" s="14">
        <f t="shared" si="27"/>
        <v>3</v>
      </c>
      <c r="L70" s="15" t="str">
        <f>L55</f>
        <v>NWGF 95%</v>
      </c>
      <c r="M70" s="24">
        <v>-921.42143617021293</v>
      </c>
      <c r="N70" s="29">
        <v>0.33333333333333331</v>
      </c>
      <c r="O70" s="29">
        <f t="shared" ref="O70:O71" si="30">100%-N70-P70</f>
        <v>0.57369614512471667</v>
      </c>
      <c r="P70" s="110">
        <v>9.297052154195011E-2</v>
      </c>
      <c r="T70" s="14">
        <f t="shared" si="28"/>
        <v>3</v>
      </c>
      <c r="U70" s="15" t="str">
        <f>U55</f>
        <v>NWGF 95%</v>
      </c>
      <c r="V70" s="24">
        <v>-354.6622085889569</v>
      </c>
      <c r="W70" s="29">
        <v>0.56951871657754005</v>
      </c>
      <c r="X70" s="29">
        <f t="shared" ref="X70:X71" si="31">100%-W70-Y70</f>
        <v>0.12834224598930488</v>
      </c>
      <c r="Y70" s="110">
        <v>0.30213903743315507</v>
      </c>
    </row>
    <row r="71" spans="2:25" x14ac:dyDescent="0.25">
      <c r="B71" s="18">
        <f t="shared" si="26"/>
        <v>4</v>
      </c>
      <c r="C71" s="19" t="str">
        <f>C56</f>
        <v>NWGF 98%</v>
      </c>
      <c r="D71" s="20">
        <v>-367.98835958005202</v>
      </c>
      <c r="E71" s="30">
        <v>0.63680981595092023</v>
      </c>
      <c r="F71" s="30">
        <f t="shared" si="29"/>
        <v>6.503067484662578E-2</v>
      </c>
      <c r="G71" s="111">
        <v>0.29815950920245399</v>
      </c>
      <c r="K71" s="18">
        <f t="shared" si="27"/>
        <v>4</v>
      </c>
      <c r="L71" s="19" t="str">
        <f>L56</f>
        <v>NWGF 98%</v>
      </c>
      <c r="M71" s="34">
        <v>-352.2121980676327</v>
      </c>
      <c r="N71" s="30">
        <v>0.65759637188208619</v>
      </c>
      <c r="O71" s="30">
        <f t="shared" si="30"/>
        <v>6.1224489795918324E-2</v>
      </c>
      <c r="P71" s="111">
        <v>0.28117913832199548</v>
      </c>
      <c r="T71" s="18">
        <f t="shared" si="28"/>
        <v>4</v>
      </c>
      <c r="U71" s="19" t="str">
        <f>U56</f>
        <v>NWGF 98%</v>
      </c>
      <c r="V71" s="34">
        <v>-386.75655172413786</v>
      </c>
      <c r="W71" s="30">
        <v>0.61229946524064172</v>
      </c>
      <c r="X71" s="30">
        <f t="shared" si="31"/>
        <v>6.9518716577540107E-2</v>
      </c>
      <c r="Y71" s="111">
        <v>0.31818181818181818</v>
      </c>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171</v>
      </c>
      <c r="G2" s="2"/>
      <c r="K2" s="1" t="s">
        <v>142</v>
      </c>
      <c r="L2" s="2"/>
      <c r="M2" s="21"/>
      <c r="N2" s="2"/>
      <c r="O2" s="2" t="str">
        <f>$F$2</f>
        <v>SNOPR Scenario Int-12.55</v>
      </c>
      <c r="P2" s="106"/>
      <c r="T2" s="1" t="s">
        <v>143</v>
      </c>
      <c r="U2" s="2"/>
      <c r="V2" s="21"/>
      <c r="W2" s="2"/>
      <c r="X2" s="2" t="str">
        <f>$F$2</f>
        <v>SNOPR Scenario Int-12.55</v>
      </c>
      <c r="Y2" s="106"/>
      <c r="AC2" s="1" t="s">
        <v>144</v>
      </c>
      <c r="AD2" s="2"/>
      <c r="AE2" s="21"/>
      <c r="AF2" s="2"/>
      <c r="AG2" s="2" t="str">
        <f>$F$2</f>
        <v>SNOPR Scenario Int-12.55</v>
      </c>
      <c r="AH2" s="106"/>
      <c r="AL2" s="1" t="s">
        <v>145</v>
      </c>
      <c r="AM2" s="2"/>
      <c r="AN2" s="21"/>
      <c r="AO2" s="2"/>
      <c r="AP2" s="2" t="str">
        <f>$F$2</f>
        <v>SNOPR Scenario Int-12.55</v>
      </c>
      <c r="AQ2" s="106"/>
      <c r="AU2" s="1" t="s">
        <v>82</v>
      </c>
      <c r="AV2" s="2"/>
      <c r="AW2" s="21"/>
      <c r="AX2" s="2"/>
      <c r="AY2" s="2" t="str">
        <f>$F$2</f>
        <v>SNOPR Scenario Int-12.55</v>
      </c>
      <c r="AZ2" s="106"/>
      <c r="BD2" s="1" t="s">
        <v>84</v>
      </c>
      <c r="BE2" s="2"/>
      <c r="BF2" s="21"/>
      <c r="BG2" s="2"/>
      <c r="BH2" s="2" t="str">
        <f>$F$2</f>
        <v>SNOPR Scenario Int-12.55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-229.90148347430386</v>
      </c>
      <c r="E8" s="29">
        <v>0.13850000000000001</v>
      </c>
      <c r="F8" s="29">
        <v>0.78510000000000002</v>
      </c>
      <c r="G8" s="110">
        <v>7.6399999999999996E-2</v>
      </c>
      <c r="K8" s="22">
        <v>1</v>
      </c>
      <c r="L8" s="23" t="s">
        <v>78</v>
      </c>
      <c r="M8" s="24">
        <v>-257.88902974828363</v>
      </c>
      <c r="N8" s="29">
        <v>0.18132854578096949</v>
      </c>
      <c r="O8" s="29">
        <f>100%-N8-P8</f>
        <v>0.75348708741886483</v>
      </c>
      <c r="P8" s="110">
        <v>6.5184366800165719E-2</v>
      </c>
      <c r="T8" s="22">
        <v>1</v>
      </c>
      <c r="U8" s="23" t="s">
        <v>78</v>
      </c>
      <c r="V8" s="24">
        <v>301.82479099678454</v>
      </c>
      <c r="W8" s="29">
        <v>1.0904684975767368E-2</v>
      </c>
      <c r="X8" s="29">
        <f>100%-W8-Y8</f>
        <v>0.87964458804523427</v>
      </c>
      <c r="Y8" s="110">
        <v>0.10945072697899838</v>
      </c>
      <c r="AC8" s="22">
        <v>1</v>
      </c>
      <c r="AD8" s="23" t="s">
        <v>78</v>
      </c>
      <c r="AE8" s="24">
        <v>-586.38919354838731</v>
      </c>
      <c r="AF8" s="29">
        <v>0.2132701421800948</v>
      </c>
      <c r="AG8" s="29">
        <f>100%-AF8-AH8</f>
        <v>0.72511848341232232</v>
      </c>
      <c r="AH8" s="110">
        <v>6.1611374407582936E-2</v>
      </c>
      <c r="AL8" s="22">
        <v>1</v>
      </c>
      <c r="AM8" s="23" t="s">
        <v>78</v>
      </c>
      <c r="AN8" s="24">
        <v>1489.7450000000001</v>
      </c>
      <c r="AO8" s="29">
        <v>0</v>
      </c>
      <c r="AP8" s="29">
        <f>100%-AO8-AQ8</f>
        <v>0.88888888888888884</v>
      </c>
      <c r="AQ8" s="110">
        <v>0.1111111111111111</v>
      </c>
      <c r="AU8" s="22">
        <v>1</v>
      </c>
      <c r="AV8" s="23" t="s">
        <v>78</v>
      </c>
      <c r="AW8" s="24">
        <v>-266.95311971517577</v>
      </c>
      <c r="AX8" s="29">
        <v>0.18223295759527644</v>
      </c>
      <c r="AY8" s="29">
        <f>100%-AX8-AZ8</f>
        <v>0.75268384326355342</v>
      </c>
      <c r="AZ8" s="110">
        <v>6.5083199141170153E-2</v>
      </c>
      <c r="BD8" s="22">
        <v>1</v>
      </c>
      <c r="BE8" s="23" t="s">
        <v>78</v>
      </c>
      <c r="BF8" s="24">
        <v>331.61589341692786</v>
      </c>
      <c r="BG8" s="29">
        <v>1.0596546310832025E-2</v>
      </c>
      <c r="BH8" s="29">
        <f>100%-BG8-BI8</f>
        <v>0.87990580847723698</v>
      </c>
      <c r="BI8" s="110">
        <v>0.10949764521193092</v>
      </c>
    </row>
    <row r="9" spans="2:61" x14ac:dyDescent="0.25">
      <c r="B9" s="22">
        <v>2</v>
      </c>
      <c r="C9" s="32" t="s">
        <v>79</v>
      </c>
      <c r="D9" s="119">
        <v>-157.01687908218022</v>
      </c>
      <c r="E9" s="29">
        <v>0.16370000000000001</v>
      </c>
      <c r="F9" s="29">
        <v>0.71919999999999995</v>
      </c>
      <c r="G9" s="110">
        <v>0.1171</v>
      </c>
      <c r="K9" s="22">
        <v>2</v>
      </c>
      <c r="L9" s="23" t="s">
        <v>79</v>
      </c>
      <c r="M9" s="24">
        <v>-212.48795950155807</v>
      </c>
      <c r="N9" s="29">
        <v>0.20452976108272339</v>
      </c>
      <c r="O9" s="29">
        <f t="shared" ref="O9:O11" si="0">100%-N9-P9</f>
        <v>0.69962712332550758</v>
      </c>
      <c r="P9" s="110">
        <v>9.5843115591769099E-2</v>
      </c>
      <c r="T9" s="22">
        <v>2</v>
      </c>
      <c r="U9" s="23" t="s">
        <v>79</v>
      </c>
      <c r="V9" s="24">
        <v>214.00144347826085</v>
      </c>
      <c r="W9" s="29">
        <v>4.0387722132471729E-2</v>
      </c>
      <c r="X9" s="29">
        <f t="shared" ref="X9:X11" si="1">100%-W9-Y9</f>
        <v>0.78231017770597733</v>
      </c>
      <c r="Y9" s="110">
        <v>0.1773021001615509</v>
      </c>
      <c r="AC9" s="22">
        <v>2</v>
      </c>
      <c r="AD9" s="23" t="s">
        <v>79</v>
      </c>
      <c r="AE9" s="24">
        <v>-430.85400000000016</v>
      </c>
      <c r="AF9" s="29">
        <v>0.23696682464454977</v>
      </c>
      <c r="AG9" s="29">
        <f t="shared" ref="AG9:AG11" si="2">100%-AF9-AH9</f>
        <v>0.6635071090047393</v>
      </c>
      <c r="AH9" s="110">
        <v>9.9526066350710901E-2</v>
      </c>
      <c r="AL9" s="22">
        <v>2</v>
      </c>
      <c r="AM9" s="23" t="s">
        <v>79</v>
      </c>
      <c r="AN9" s="24">
        <v>998.63499999999999</v>
      </c>
      <c r="AO9" s="29">
        <v>1.3888888888888888E-2</v>
      </c>
      <c r="AP9" s="29">
        <f t="shared" ref="AP9:AP11" si="3">100%-AO9-AQ9</f>
        <v>0.80555555555555558</v>
      </c>
      <c r="AQ9" s="110">
        <v>0.18055555555555555</v>
      </c>
      <c r="AU9" s="22">
        <v>2</v>
      </c>
      <c r="AV9" s="23" t="s">
        <v>79</v>
      </c>
      <c r="AW9" s="24">
        <v>-218.68449867574765</v>
      </c>
      <c r="AX9" s="29">
        <v>0.20544820182501342</v>
      </c>
      <c r="AY9" s="29">
        <f t="shared" ref="AY9:AY11" si="4">100%-AX9-AZ9</f>
        <v>0.69860440150295222</v>
      </c>
      <c r="AZ9" s="110">
        <v>9.5947396672034349E-2</v>
      </c>
      <c r="BD9" s="22">
        <v>2</v>
      </c>
      <c r="BE9" s="23" t="s">
        <v>79</v>
      </c>
      <c r="BF9" s="24">
        <v>232.65147707979628</v>
      </c>
      <c r="BG9" s="29">
        <v>3.9638932496075356E-2</v>
      </c>
      <c r="BH9" s="29">
        <f t="shared" ref="BH9:BH11" si="5">100%-BG9-BI9</f>
        <v>0.78296703296703307</v>
      </c>
      <c r="BI9" s="110">
        <v>0.17739403453689168</v>
      </c>
    </row>
    <row r="10" spans="2:61" x14ac:dyDescent="0.25">
      <c r="B10" s="14">
        <v>3</v>
      </c>
      <c r="C10" s="31" t="s">
        <v>80</v>
      </c>
      <c r="D10" s="120">
        <v>-105.03335518188216</v>
      </c>
      <c r="E10" s="29">
        <v>0.29409999999999997</v>
      </c>
      <c r="F10" s="29">
        <v>0.50160000000000005</v>
      </c>
      <c r="G10" s="110">
        <v>0.20430000000000001</v>
      </c>
      <c r="K10" s="14">
        <v>3</v>
      </c>
      <c r="L10" s="15" t="s">
        <v>80</v>
      </c>
      <c r="M10" s="17">
        <v>-173.30865413161831</v>
      </c>
      <c r="N10" s="29">
        <v>0.33862726142797955</v>
      </c>
      <c r="O10" s="29">
        <f t="shared" si="0"/>
        <v>0.49537356718685271</v>
      </c>
      <c r="P10" s="110">
        <v>0.16599917138516779</v>
      </c>
      <c r="T10" s="14">
        <v>3</v>
      </c>
      <c r="U10" s="15" t="s">
        <v>80</v>
      </c>
      <c r="V10" s="17">
        <v>151.09215669755687</v>
      </c>
      <c r="W10" s="29">
        <v>0.14983844911147012</v>
      </c>
      <c r="X10" s="29">
        <f t="shared" si="1"/>
        <v>0.53917609046849746</v>
      </c>
      <c r="Y10" s="110">
        <v>0.31098546042003233</v>
      </c>
      <c r="AC10" s="14">
        <v>3</v>
      </c>
      <c r="AD10" s="15" t="s">
        <v>80</v>
      </c>
      <c r="AE10" s="17">
        <v>-232.96299145299145</v>
      </c>
      <c r="AF10" s="29">
        <v>0.36966824644549762</v>
      </c>
      <c r="AG10" s="29">
        <f t="shared" si="2"/>
        <v>0.4644549763033175</v>
      </c>
      <c r="AH10" s="110">
        <v>0.16587677725118483</v>
      </c>
      <c r="AL10" s="14">
        <v>3</v>
      </c>
      <c r="AM10" s="15" t="s">
        <v>80</v>
      </c>
      <c r="AN10" s="17">
        <v>859.59205882352944</v>
      </c>
      <c r="AO10" s="29">
        <v>9.7222222222222224E-2</v>
      </c>
      <c r="AP10" s="29">
        <f t="shared" si="3"/>
        <v>0.54166666666666674</v>
      </c>
      <c r="AQ10" s="110">
        <v>0.3611111111111111</v>
      </c>
      <c r="AU10" s="14">
        <v>3</v>
      </c>
      <c r="AV10" s="15" t="s">
        <v>80</v>
      </c>
      <c r="AW10" s="17">
        <v>-174.98683577783135</v>
      </c>
      <c r="AX10" s="29">
        <v>0.33950617283950618</v>
      </c>
      <c r="AY10" s="29">
        <f t="shared" si="4"/>
        <v>0.4944981213097156</v>
      </c>
      <c r="AZ10" s="110">
        <v>0.1659957058507783</v>
      </c>
      <c r="BD10" s="14">
        <v>3</v>
      </c>
      <c r="BE10" s="15" t="s">
        <v>80</v>
      </c>
      <c r="BF10" s="17">
        <v>170.82106470106456</v>
      </c>
      <c r="BG10" s="29">
        <v>0.14835164835164835</v>
      </c>
      <c r="BH10" s="29">
        <f t="shared" si="5"/>
        <v>0.53924646781789631</v>
      </c>
      <c r="BI10" s="110">
        <v>0.31240188383045525</v>
      </c>
    </row>
    <row r="11" spans="2:61" x14ac:dyDescent="0.25">
      <c r="B11" s="18">
        <v>4</v>
      </c>
      <c r="C11" s="33" t="s">
        <v>81</v>
      </c>
      <c r="D11" s="121">
        <v>-81.768625529515177</v>
      </c>
      <c r="E11" s="30">
        <v>0.4582</v>
      </c>
      <c r="F11" s="30">
        <v>0.23089999999999999</v>
      </c>
      <c r="G11" s="111">
        <v>0.31090000000000001</v>
      </c>
      <c r="K11" s="18">
        <v>4</v>
      </c>
      <c r="L11" s="19" t="s">
        <v>81</v>
      </c>
      <c r="M11" s="20">
        <v>-133.59076850244611</v>
      </c>
      <c r="N11" s="30">
        <v>0.52907057036320948</v>
      </c>
      <c r="O11" s="30">
        <f t="shared" si="0"/>
        <v>0.17829029139621599</v>
      </c>
      <c r="P11" s="111">
        <v>0.29263913824057453</v>
      </c>
      <c r="T11" s="18">
        <v>4</v>
      </c>
      <c r="U11" s="19" t="s">
        <v>81</v>
      </c>
      <c r="V11" s="20">
        <v>133.63965608465591</v>
      </c>
      <c r="W11" s="30">
        <v>0.24030694668820679</v>
      </c>
      <c r="X11" s="30">
        <f t="shared" si="1"/>
        <v>0.41599353796445876</v>
      </c>
      <c r="Y11" s="111">
        <v>0.34369951534733439</v>
      </c>
      <c r="AC11" s="18">
        <v>4</v>
      </c>
      <c r="AD11" s="19" t="s">
        <v>81</v>
      </c>
      <c r="AE11" s="20">
        <v>-36.779845360824744</v>
      </c>
      <c r="AF11" s="30">
        <v>0.47393364928909953</v>
      </c>
      <c r="AG11" s="30">
        <f t="shared" si="2"/>
        <v>0.10426540284360186</v>
      </c>
      <c r="AH11" s="111">
        <v>0.4218009478672986</v>
      </c>
      <c r="AL11" s="18">
        <v>4</v>
      </c>
      <c r="AM11" s="19" t="s">
        <v>81</v>
      </c>
      <c r="AN11" s="20">
        <v>584.93924528301898</v>
      </c>
      <c r="AO11" s="30">
        <v>0.2361111111111111</v>
      </c>
      <c r="AP11" s="30">
        <f t="shared" si="3"/>
        <v>0.29166666666666663</v>
      </c>
      <c r="AQ11" s="111">
        <v>0.47222222222222221</v>
      </c>
      <c r="AU11" s="18">
        <v>4</v>
      </c>
      <c r="AV11" s="19" t="s">
        <v>81</v>
      </c>
      <c r="AW11" s="20">
        <v>-130.71504976267056</v>
      </c>
      <c r="AX11" s="30">
        <v>0.52750939345142245</v>
      </c>
      <c r="AY11" s="30">
        <f t="shared" si="4"/>
        <v>0.17619431025228127</v>
      </c>
      <c r="AZ11" s="111">
        <v>0.29629629629629628</v>
      </c>
      <c r="BD11" s="18">
        <v>4</v>
      </c>
      <c r="BE11" s="19" t="s">
        <v>81</v>
      </c>
      <c r="BF11" s="20">
        <v>148.92328434504782</v>
      </c>
      <c r="BG11" s="30">
        <v>0.24018838304552589</v>
      </c>
      <c r="BH11" s="30">
        <f t="shared" si="5"/>
        <v>0.41248037676609101</v>
      </c>
      <c r="BI11" s="111">
        <v>0.34733124018838307</v>
      </c>
    </row>
    <row r="17" spans="2:43" x14ac:dyDescent="0.25">
      <c r="B17" s="1" t="s">
        <v>10</v>
      </c>
      <c r="C17" s="2"/>
      <c r="D17" s="21"/>
      <c r="E17" s="2"/>
      <c r="F17" s="2" t="str">
        <f>$F$2</f>
        <v>SNOPR Scenario Int-12.55</v>
      </c>
      <c r="G17" s="106"/>
      <c r="K17" s="1" t="s">
        <v>146</v>
      </c>
      <c r="L17" s="2"/>
      <c r="M17" s="21"/>
      <c r="N17" s="2"/>
      <c r="O17" s="2" t="str">
        <f>$F$2</f>
        <v>SNOPR Scenario Int-12.55</v>
      </c>
      <c r="P17" s="106"/>
      <c r="T17" s="1" t="s">
        <v>147</v>
      </c>
      <c r="U17" s="2"/>
      <c r="V17" s="21"/>
      <c r="W17" s="2"/>
      <c r="X17" s="2" t="str">
        <f>$F$2</f>
        <v>SNOPR Scenario Int-12.55</v>
      </c>
      <c r="Y17" s="106"/>
      <c r="AC17" s="1" t="s">
        <v>148</v>
      </c>
      <c r="AD17" s="2"/>
      <c r="AE17" s="21"/>
      <c r="AF17" s="2"/>
      <c r="AG17" s="2" t="str">
        <f>$F$2</f>
        <v>SNOPR Scenario Int-12.55</v>
      </c>
      <c r="AH17" s="106"/>
      <c r="AL17" s="1" t="s">
        <v>149</v>
      </c>
      <c r="AM17" s="2"/>
      <c r="AN17" s="21"/>
      <c r="AO17" s="2"/>
      <c r="AP17" s="2" t="str">
        <f>$F$2</f>
        <v>SNOPR Scenario Int-12.55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-552.72867970791276</v>
      </c>
      <c r="E23" s="29">
        <v>9.4357425929420646E-2</v>
      </c>
      <c r="F23" s="29">
        <v>0.86299301755048119</v>
      </c>
      <c r="G23" s="110">
        <v>4.2649556520098129E-2</v>
      </c>
      <c r="K23" s="22">
        <v>1</v>
      </c>
      <c r="L23" s="23" t="s">
        <v>78</v>
      </c>
      <c r="M23" s="24">
        <v>-810.06432075471719</v>
      </c>
      <c r="N23" s="29">
        <v>0.12251918496956866</v>
      </c>
      <c r="O23" s="29">
        <f>100%-N23-P23</f>
        <v>0.86663138396401163</v>
      </c>
      <c r="P23" s="110">
        <v>1.0849431066419687E-2</v>
      </c>
      <c r="T23" s="22">
        <v>1</v>
      </c>
      <c r="U23" s="23" t="s">
        <v>78</v>
      </c>
      <c r="V23" s="24">
        <v>189.43145728643213</v>
      </c>
      <c r="W23" s="29">
        <v>1.7151379567486951E-2</v>
      </c>
      <c r="X23" s="29">
        <f>100%-W23-Y23</f>
        <v>0.85384041759880691</v>
      </c>
      <c r="Y23" s="110">
        <v>0.12900820283370618</v>
      </c>
      <c r="AC23" s="22">
        <v>1</v>
      </c>
      <c r="AD23" s="23" t="s">
        <v>78</v>
      </c>
      <c r="AE23" s="24">
        <v>-1002.4833333333333</v>
      </c>
      <c r="AF23" s="29">
        <v>0.10526315789473684</v>
      </c>
      <c r="AG23" s="29">
        <f>100%-AF23-AH23</f>
        <v>0.85714285714285721</v>
      </c>
      <c r="AH23" s="110">
        <v>3.7593984962406013E-2</v>
      </c>
      <c r="AL23" s="22">
        <v>1</v>
      </c>
      <c r="AM23" s="23" t="s">
        <v>78</v>
      </c>
      <c r="AN23" s="24">
        <v>1629.775714285714</v>
      </c>
      <c r="AO23" s="29">
        <v>0</v>
      </c>
      <c r="AP23" s="29">
        <f>100%-AO23-AQ23</f>
        <v>0.84782608695652173</v>
      </c>
      <c r="AQ23" s="110">
        <v>0.15217391304347827</v>
      </c>
    </row>
    <row r="24" spans="2:43" x14ac:dyDescent="0.25">
      <c r="B24" s="22">
        <v>2</v>
      </c>
      <c r="C24" s="32" t="s">
        <v>79</v>
      </c>
      <c r="D24" s="119">
        <v>-350.60968804503733</v>
      </c>
      <c r="E24" s="29">
        <v>0.12323079826382337</v>
      </c>
      <c r="F24" s="29">
        <v>0.78637478769579161</v>
      </c>
      <c r="G24" s="110">
        <v>9.0394414040384979E-2</v>
      </c>
      <c r="K24" s="22">
        <v>2</v>
      </c>
      <c r="L24" s="23" t="s">
        <v>79</v>
      </c>
      <c r="M24" s="24">
        <v>-592.10321573948431</v>
      </c>
      <c r="N24" s="29">
        <v>0.14659962953162212</v>
      </c>
      <c r="O24" s="29">
        <f t="shared" ref="O24:O26" si="6">100%-N24-P24</f>
        <v>0.8115903678221752</v>
      </c>
      <c r="P24" s="110">
        <v>4.1810002646202701E-2</v>
      </c>
      <c r="T24" s="22">
        <v>2</v>
      </c>
      <c r="U24" s="23" t="s">
        <v>79</v>
      </c>
      <c r="V24" s="24">
        <v>114.22724867724875</v>
      </c>
      <c r="W24" s="29">
        <v>5.9656972408650262E-2</v>
      </c>
      <c r="X24" s="29">
        <f t="shared" ref="X24:X26" si="7">100%-W24-Y24</f>
        <v>0.7203579418344519</v>
      </c>
      <c r="Y24" s="110">
        <v>0.21998508575689785</v>
      </c>
      <c r="AC24" s="22">
        <v>2</v>
      </c>
      <c r="AD24" s="23" t="s">
        <v>79</v>
      </c>
      <c r="AE24" s="24">
        <v>-600.88103448275865</v>
      </c>
      <c r="AF24" s="29">
        <v>0.12781954887218044</v>
      </c>
      <c r="AG24" s="29">
        <f t="shared" ref="AG24:AG26" si="8">100%-AF24-AH24</f>
        <v>0.79699248120300747</v>
      </c>
      <c r="AH24" s="110">
        <v>7.5187969924812026E-2</v>
      </c>
      <c r="AL24" s="22">
        <v>2</v>
      </c>
      <c r="AM24" s="23" t="s">
        <v>79</v>
      </c>
      <c r="AN24" s="24">
        <v>1038.0807692307692</v>
      </c>
      <c r="AO24" s="29">
        <v>2.1739130434782608E-2</v>
      </c>
      <c r="AP24" s="29">
        <f t="shared" ref="AP24:AP26" si="9">100%-AO24-AQ24</f>
        <v>0.71739130434782616</v>
      </c>
      <c r="AQ24" s="110">
        <v>0.2608695652173913</v>
      </c>
    </row>
    <row r="25" spans="2:43" x14ac:dyDescent="0.25">
      <c r="B25" s="14">
        <v>3</v>
      </c>
      <c r="C25" s="31" t="s">
        <v>80</v>
      </c>
      <c r="D25" s="120">
        <v>-233.51459736774672</v>
      </c>
      <c r="E25" s="29">
        <v>0.26854123419513115</v>
      </c>
      <c r="F25" s="29">
        <v>0.55821853179845249</v>
      </c>
      <c r="G25" s="110">
        <v>0.1732402340064163</v>
      </c>
      <c r="K25" s="14">
        <v>3</v>
      </c>
      <c r="L25" s="15" t="s">
        <v>80</v>
      </c>
      <c r="M25" s="17">
        <v>-363.1705655355957</v>
      </c>
      <c r="N25" s="29">
        <v>0.28631913204551468</v>
      </c>
      <c r="O25" s="29">
        <f t="shared" si="6"/>
        <v>0.60915586133897848</v>
      </c>
      <c r="P25" s="110">
        <v>0.10452500661550675</v>
      </c>
      <c r="T25" s="14">
        <v>3</v>
      </c>
      <c r="U25" s="15" t="s">
        <v>80</v>
      </c>
      <c r="V25" s="17">
        <v>-6.8561855670103409</v>
      </c>
      <c r="W25" s="29">
        <v>0.21551081282624907</v>
      </c>
      <c r="X25" s="29">
        <f t="shared" si="7"/>
        <v>0.42356450410141688</v>
      </c>
      <c r="Y25" s="110">
        <v>0.36092468307233405</v>
      </c>
      <c r="AC25" s="14">
        <v>3</v>
      </c>
      <c r="AD25" s="15" t="s">
        <v>80</v>
      </c>
      <c r="AE25" s="17">
        <v>-206.74561403508773</v>
      </c>
      <c r="AF25" s="29">
        <v>0.27067669172932329</v>
      </c>
      <c r="AG25" s="29">
        <f t="shared" si="8"/>
        <v>0.59398496240601506</v>
      </c>
      <c r="AH25" s="110">
        <v>0.13533834586466165</v>
      </c>
      <c r="AL25" s="14">
        <v>3</v>
      </c>
      <c r="AM25" s="15" t="s">
        <v>80</v>
      </c>
      <c r="AN25" s="17">
        <v>703.75125000000014</v>
      </c>
      <c r="AO25" s="29">
        <v>0.15217391304347827</v>
      </c>
      <c r="AP25" s="29">
        <f t="shared" si="9"/>
        <v>0.5</v>
      </c>
      <c r="AQ25" s="110">
        <v>0.34782608695652173</v>
      </c>
    </row>
    <row r="26" spans="2:43" x14ac:dyDescent="0.25">
      <c r="B26" s="18">
        <v>4</v>
      </c>
      <c r="C26" s="33" t="s">
        <v>81</v>
      </c>
      <c r="D26" s="121">
        <v>-110.17982384502341</v>
      </c>
      <c r="E26" s="30">
        <v>0.52217399509341389</v>
      </c>
      <c r="F26" s="30">
        <v>0.12945838837516513</v>
      </c>
      <c r="G26" s="111">
        <v>0.34836761653142101</v>
      </c>
      <c r="K26" s="18">
        <v>4</v>
      </c>
      <c r="L26" s="19" t="s">
        <v>81</v>
      </c>
      <c r="M26" s="20">
        <v>-139.03346388888892</v>
      </c>
      <c r="N26" s="30">
        <v>0.60915586133897859</v>
      </c>
      <c r="O26" s="30">
        <f t="shared" si="6"/>
        <v>5.4776395871923789E-2</v>
      </c>
      <c r="P26" s="111">
        <v>0.33606774278909762</v>
      </c>
      <c r="T26" s="18">
        <v>4</v>
      </c>
      <c r="U26" s="19" t="s">
        <v>81</v>
      </c>
      <c r="V26" s="20">
        <v>-44.475154994259491</v>
      </c>
      <c r="W26" s="30">
        <v>0.29157345264727813</v>
      </c>
      <c r="X26" s="30">
        <f t="shared" si="7"/>
        <v>0.35346756152125275</v>
      </c>
      <c r="Y26" s="111">
        <v>0.35495898583146906</v>
      </c>
      <c r="AC26" s="18">
        <v>4</v>
      </c>
      <c r="AD26" s="19" t="s">
        <v>81</v>
      </c>
      <c r="AE26" s="20">
        <v>92.577265624999995</v>
      </c>
      <c r="AF26" s="30">
        <v>0.41353383458646614</v>
      </c>
      <c r="AG26" s="30">
        <f t="shared" si="8"/>
        <v>6.0150375939849732E-2</v>
      </c>
      <c r="AH26" s="111">
        <v>0.52631578947368418</v>
      </c>
      <c r="AL26" s="18">
        <v>4</v>
      </c>
      <c r="AM26" s="19" t="s">
        <v>81</v>
      </c>
      <c r="AN26" s="20">
        <v>599.41593749999993</v>
      </c>
      <c r="AO26" s="30">
        <v>0.21739130434782608</v>
      </c>
      <c r="AP26" s="30">
        <f t="shared" si="9"/>
        <v>0.32608695652173919</v>
      </c>
      <c r="AQ26" s="111">
        <v>0.45652173913043476</v>
      </c>
    </row>
    <row r="32" spans="2:43" x14ac:dyDescent="0.25">
      <c r="B32" s="1" t="s">
        <v>12</v>
      </c>
      <c r="C32" s="2"/>
      <c r="D32" s="21"/>
      <c r="E32" s="2"/>
      <c r="F32" s="2" t="str">
        <f>$F$2</f>
        <v>SNOPR Scenario Int-12.55</v>
      </c>
      <c r="G32" s="106"/>
      <c r="K32" s="1" t="s">
        <v>150</v>
      </c>
      <c r="L32" s="2"/>
      <c r="M32" s="21"/>
      <c r="N32" s="2"/>
      <c r="O32" s="2" t="str">
        <f>$F$2</f>
        <v>SNOPR Scenario Int-12.55</v>
      </c>
      <c r="P32" s="106"/>
      <c r="T32" s="1" t="s">
        <v>151</v>
      </c>
      <c r="U32" s="2"/>
      <c r="V32" s="21"/>
      <c r="W32" s="2"/>
      <c r="X32" s="2" t="str">
        <f>$F$2</f>
        <v>SNOPR Scenario Int-12.55</v>
      </c>
      <c r="Y32" s="106"/>
      <c r="AC32" s="1" t="s">
        <v>152</v>
      </c>
      <c r="AD32" s="2"/>
      <c r="AE32" s="21"/>
      <c r="AF32" s="2"/>
      <c r="AG32" s="2" t="str">
        <f>$F$2</f>
        <v>SNOPR Scenario Int-12.55</v>
      </c>
      <c r="AH32" s="106"/>
      <c r="AL32" s="1" t="s">
        <v>153</v>
      </c>
      <c r="AM32" s="2"/>
      <c r="AN32" s="21"/>
      <c r="AO32" s="2"/>
      <c r="AP32" s="2" t="str">
        <f>$F$2</f>
        <v>SNOPR Scenario Int-12.55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-65.19836016748728</v>
      </c>
      <c r="E38" s="29">
        <v>0.18825781748564135</v>
      </c>
      <c r="F38" s="29">
        <v>0.69729844713890665</v>
      </c>
      <c r="G38" s="110">
        <v>0.11444373537545204</v>
      </c>
      <c r="K38" s="22">
        <v>1</v>
      </c>
      <c r="L38" s="23" t="s">
        <v>78</v>
      </c>
      <c r="M38" s="24">
        <v>-81.059480362537855</v>
      </c>
      <c r="N38" s="29">
        <v>0.24552281917966493</v>
      </c>
      <c r="O38" s="29">
        <f>100%-N38-P38</f>
        <v>0.62998266897746968</v>
      </c>
      <c r="P38" s="110">
        <v>0.12449451184286539</v>
      </c>
      <c r="T38" s="22">
        <v>1</v>
      </c>
      <c r="U38" s="23" t="s">
        <v>78</v>
      </c>
      <c r="V38" s="24">
        <v>501.52366071428571</v>
      </c>
      <c r="W38" s="29">
        <v>3.524229074889868E-3</v>
      </c>
      <c r="X38" s="29">
        <f>100%-W38-Y38</f>
        <v>0.91013215859030838</v>
      </c>
      <c r="Y38" s="110">
        <v>8.6343612334801756E-2</v>
      </c>
      <c r="AC38" s="22">
        <v>1</v>
      </c>
      <c r="AD38" s="23" t="s">
        <v>78</v>
      </c>
      <c r="AE38" s="24">
        <v>-373.26780487804882</v>
      </c>
      <c r="AF38" s="29">
        <v>0.39743589743589741</v>
      </c>
      <c r="AG38" s="29">
        <f>100%-AF38-AH38</f>
        <v>0.50000000000000011</v>
      </c>
      <c r="AH38" s="110">
        <v>0.10256410256410256</v>
      </c>
      <c r="AL38" s="22">
        <v>1</v>
      </c>
      <c r="AM38" s="23" t="s">
        <v>78</v>
      </c>
      <c r="AN38" s="24">
        <v>509.53</v>
      </c>
      <c r="AO38" s="29">
        <v>0</v>
      </c>
      <c r="AP38" s="29">
        <f>100%-AO38-AQ38</f>
        <v>0.96153846153846156</v>
      </c>
      <c r="AQ38" s="110">
        <v>3.8461538461538464E-2</v>
      </c>
    </row>
    <row r="39" spans="2:44" x14ac:dyDescent="0.25">
      <c r="B39" s="22">
        <v>2</v>
      </c>
      <c r="C39" s="32" t="s">
        <v>79</v>
      </c>
      <c r="D39" s="119">
        <v>-26.260876847123964</v>
      </c>
      <c r="E39" s="29">
        <v>0.20931716656030633</v>
      </c>
      <c r="F39" s="29">
        <v>0.64348011061476285</v>
      </c>
      <c r="G39" s="110">
        <v>0.14720272282493085</v>
      </c>
      <c r="K39" s="22">
        <v>2</v>
      </c>
      <c r="L39" s="23" t="s">
        <v>79</v>
      </c>
      <c r="M39" s="24">
        <v>-59.688154014199895</v>
      </c>
      <c r="N39" s="29">
        <v>0.26776429809358754</v>
      </c>
      <c r="O39" s="29">
        <f t="shared" ref="O39:O41" si="10">100%-N39-P39</f>
        <v>0.57741190063547088</v>
      </c>
      <c r="P39" s="110">
        <v>0.15482380127094164</v>
      </c>
      <c r="T39" s="22">
        <v>2</v>
      </c>
      <c r="U39" s="23" t="s">
        <v>79</v>
      </c>
      <c r="V39" s="24">
        <v>405.4463451776648</v>
      </c>
      <c r="W39" s="29">
        <v>1.7621145374449341E-2</v>
      </c>
      <c r="X39" s="29">
        <f t="shared" ref="X39:X41" si="11">100%-W39-Y39</f>
        <v>0.85550660792951538</v>
      </c>
      <c r="Y39" s="110">
        <v>0.12687224669603525</v>
      </c>
      <c r="AC39" s="22">
        <v>2</v>
      </c>
      <c r="AD39" s="23" t="s">
        <v>79</v>
      </c>
      <c r="AE39" s="24">
        <v>-323.66304347826087</v>
      </c>
      <c r="AF39" s="29">
        <v>0.42307692307692307</v>
      </c>
      <c r="AG39" s="29">
        <f t="shared" ref="AG39:AG41" si="12">100%-AF39-AH39</f>
        <v>0.43589743589743585</v>
      </c>
      <c r="AH39" s="110">
        <v>0.14102564102564102</v>
      </c>
      <c r="AL39" s="22">
        <v>2</v>
      </c>
      <c r="AM39" s="23" t="s">
        <v>79</v>
      </c>
      <c r="AN39" s="24">
        <v>485.84</v>
      </c>
      <c r="AO39" s="29">
        <v>0</v>
      </c>
      <c r="AP39" s="29">
        <f t="shared" ref="AP39:AP41" si="13">100%-AO39-AQ39</f>
        <v>0.96153846153846156</v>
      </c>
      <c r="AQ39" s="110">
        <v>3.8461538461538464E-2</v>
      </c>
    </row>
    <row r="40" spans="2:44" x14ac:dyDescent="0.25">
      <c r="B40" s="14">
        <v>3</v>
      </c>
      <c r="C40" s="31" t="s">
        <v>80</v>
      </c>
      <c r="D40" s="120">
        <v>8.7670942911067087</v>
      </c>
      <c r="E40" s="29">
        <v>0.32291001914486278</v>
      </c>
      <c r="F40" s="29">
        <v>0.43777919591576259</v>
      </c>
      <c r="G40" s="110">
        <v>0.2393107849393746</v>
      </c>
      <c r="K40" s="14">
        <v>3</v>
      </c>
      <c r="L40" s="15" t="s">
        <v>80</v>
      </c>
      <c r="M40" s="17">
        <v>-60.91698306419849</v>
      </c>
      <c r="N40" s="29">
        <v>0.39572501444251879</v>
      </c>
      <c r="O40" s="29">
        <f t="shared" si="10"/>
        <v>0.37117273252455218</v>
      </c>
      <c r="P40" s="110">
        <v>0.23310225303292895</v>
      </c>
      <c r="T40" s="14">
        <v>3</v>
      </c>
      <c r="U40" s="15" t="s">
        <v>80</v>
      </c>
      <c r="V40" s="17">
        <v>449.31092457420903</v>
      </c>
      <c r="W40" s="29">
        <v>7.2246696035242294E-2</v>
      </c>
      <c r="X40" s="29">
        <f t="shared" si="11"/>
        <v>0.67577092511013226</v>
      </c>
      <c r="Y40" s="110">
        <v>0.25198237885462554</v>
      </c>
      <c r="AC40" s="14">
        <v>3</v>
      </c>
      <c r="AD40" s="15" t="s">
        <v>80</v>
      </c>
      <c r="AE40" s="17">
        <v>-257.86950000000002</v>
      </c>
      <c r="AF40" s="29">
        <v>0.53846153846153844</v>
      </c>
      <c r="AG40" s="29">
        <f t="shared" si="12"/>
        <v>0.24358974358974361</v>
      </c>
      <c r="AH40" s="110">
        <v>0.21794871794871795</v>
      </c>
      <c r="AL40" s="14">
        <v>3</v>
      </c>
      <c r="AM40" s="15" t="s">
        <v>80</v>
      </c>
      <c r="AN40" s="17">
        <v>1233.6100000000001</v>
      </c>
      <c r="AO40" s="29">
        <v>0</v>
      </c>
      <c r="AP40" s="29">
        <f t="shared" si="13"/>
        <v>0.61538461538461542</v>
      </c>
      <c r="AQ40" s="110">
        <v>0.38461538461538464</v>
      </c>
    </row>
    <row r="41" spans="2:44" x14ac:dyDescent="0.25">
      <c r="B41" s="18">
        <v>4</v>
      </c>
      <c r="C41" s="33" t="s">
        <v>81</v>
      </c>
      <c r="D41" s="121">
        <v>-39.188749691491111</v>
      </c>
      <c r="E41" s="30">
        <v>0.38608806636885767</v>
      </c>
      <c r="F41" s="30">
        <v>0.34524569240587111</v>
      </c>
      <c r="G41" s="111">
        <v>0.26866624122527122</v>
      </c>
      <c r="K41" s="18">
        <v>4</v>
      </c>
      <c r="L41" s="19" t="s">
        <v>81</v>
      </c>
      <c r="M41" s="20">
        <v>-126.43194373401523</v>
      </c>
      <c r="N41" s="30">
        <v>0.4416522241478914</v>
      </c>
      <c r="O41" s="30">
        <f t="shared" si="10"/>
        <v>0.31311380704794911</v>
      </c>
      <c r="P41" s="111">
        <v>0.24523396880415946</v>
      </c>
      <c r="T41" s="18">
        <v>4</v>
      </c>
      <c r="U41" s="19" t="s">
        <v>81</v>
      </c>
      <c r="V41" s="20">
        <v>375.66461778471137</v>
      </c>
      <c r="W41" s="30">
        <v>0.17973568281938326</v>
      </c>
      <c r="X41" s="30">
        <f t="shared" si="11"/>
        <v>0.48986784140969164</v>
      </c>
      <c r="Y41" s="111">
        <v>0.33039647577092512</v>
      </c>
      <c r="AC41" s="18">
        <v>4</v>
      </c>
      <c r="AD41" s="19" t="s">
        <v>81</v>
      </c>
      <c r="AE41" s="20">
        <v>-287.65424242424245</v>
      </c>
      <c r="AF41" s="30">
        <v>0.57692307692307687</v>
      </c>
      <c r="AG41" s="30">
        <f t="shared" si="12"/>
        <v>0.17948717948717954</v>
      </c>
      <c r="AH41" s="111">
        <v>0.24358974358974358</v>
      </c>
      <c r="AL41" s="18">
        <v>4</v>
      </c>
      <c r="AM41" s="19" t="s">
        <v>81</v>
      </c>
      <c r="AN41" s="20">
        <v>562.8795238095239</v>
      </c>
      <c r="AO41" s="30">
        <v>0.26923076923076922</v>
      </c>
      <c r="AP41" s="30">
        <f t="shared" si="13"/>
        <v>0.23076923076923084</v>
      </c>
      <c r="AQ41" s="111">
        <v>0.5</v>
      </c>
    </row>
    <row r="47" spans="2:44" x14ac:dyDescent="0.25">
      <c r="B47" s="1" t="s">
        <v>22</v>
      </c>
      <c r="C47" s="2"/>
      <c r="D47" s="21"/>
      <c r="E47" s="2"/>
      <c r="F47" s="2" t="str">
        <f>$F$2</f>
        <v>SNOPR Scenario Int-12.55</v>
      </c>
      <c r="G47" s="106"/>
      <c r="K47" s="1" t="s">
        <v>100</v>
      </c>
      <c r="L47" s="2"/>
      <c r="M47" s="21"/>
      <c r="N47" s="2"/>
      <c r="O47" s="2" t="str">
        <f>$F$2</f>
        <v>SNOPR Scenario Int-12.55</v>
      </c>
      <c r="P47" s="106"/>
      <c r="T47" s="1" t="s">
        <v>97</v>
      </c>
      <c r="U47" s="2"/>
      <c r="V47" s="21"/>
      <c r="W47" s="2"/>
      <c r="X47" s="2" t="str">
        <f>$F$2</f>
        <v>SNOPR Scenario Int-12.55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-221.86105740181267</v>
      </c>
      <c r="E53" s="29">
        <v>0.14089347079037801</v>
      </c>
      <c r="F53" s="29">
        <f>100%-E53-G53</f>
        <v>0.80481099656357391</v>
      </c>
      <c r="G53" s="110">
        <v>5.4295532646048111E-2</v>
      </c>
      <c r="K53" s="22">
        <f t="shared" si="18"/>
        <v>1</v>
      </c>
      <c r="L53" s="23" t="str">
        <f>L38</f>
        <v>NWGF 90%</v>
      </c>
      <c r="M53" s="17">
        <v>-476.55741573033708</v>
      </c>
      <c r="N53" s="29">
        <v>7.6826196473551642E-2</v>
      </c>
      <c r="O53" s="29">
        <f>100%-N53-P53</f>
        <v>0.89420654911838793</v>
      </c>
      <c r="P53" s="110">
        <v>2.8967254408060455E-2</v>
      </c>
      <c r="T53" s="22">
        <f t="shared" si="19"/>
        <v>1</v>
      </c>
      <c r="U53" s="23" t="str">
        <f>U38</f>
        <v>NWGF 90%</v>
      </c>
      <c r="V53" s="24">
        <v>-128.19173553719008</v>
      </c>
      <c r="W53" s="29">
        <v>0.21785173978819969</v>
      </c>
      <c r="X53" s="29">
        <f>100%-W53-Y53</f>
        <v>0.69742813918305591</v>
      </c>
      <c r="Y53" s="110">
        <v>8.4720121028744322E-2</v>
      </c>
      <c r="AR53" s="57"/>
    </row>
    <row r="54" spans="2:44" x14ac:dyDescent="0.25">
      <c r="B54" s="22">
        <f t="shared" si="17"/>
        <v>2</v>
      </c>
      <c r="C54" s="32" t="str">
        <f>C39</f>
        <v>NWGF 92%</v>
      </c>
      <c r="D54" s="120">
        <v>-167.21172932330833</v>
      </c>
      <c r="E54" s="29">
        <v>0.15876288659793814</v>
      </c>
      <c r="F54" s="29">
        <f>100%-E54-G54</f>
        <v>0.75807560137457042</v>
      </c>
      <c r="G54" s="110">
        <v>8.3161512027491405E-2</v>
      </c>
      <c r="K54" s="22">
        <f t="shared" si="18"/>
        <v>2</v>
      </c>
      <c r="L54" s="23" t="str">
        <f>L39</f>
        <v>NWGF 92%</v>
      </c>
      <c r="M54" s="17">
        <v>-307.17131782945739</v>
      </c>
      <c r="N54" s="29">
        <v>9.5717884130982367E-2</v>
      </c>
      <c r="O54" s="29">
        <f>100%-N54-P54</f>
        <v>0.84382871536523929</v>
      </c>
      <c r="P54" s="110">
        <v>6.0453400503778336E-2</v>
      </c>
      <c r="T54" s="22">
        <f t="shared" si="19"/>
        <v>2</v>
      </c>
      <c r="U54" s="23" t="str">
        <f>U39</f>
        <v>NWGF 92%</v>
      </c>
      <c r="V54" s="24">
        <v>-100.34214814814814</v>
      </c>
      <c r="W54" s="29">
        <v>0.23449319213313161</v>
      </c>
      <c r="X54" s="29">
        <f>100%-W54-Y54</f>
        <v>0.65506807866868388</v>
      </c>
      <c r="Y54" s="110">
        <v>0.11043872919818457</v>
      </c>
      <c r="AR54" s="57"/>
    </row>
    <row r="55" spans="2:44" x14ac:dyDescent="0.25">
      <c r="B55" s="14">
        <f t="shared" si="17"/>
        <v>3</v>
      </c>
      <c r="C55" s="31" t="str">
        <f>C40</f>
        <v>NWGF 95%</v>
      </c>
      <c r="D55" s="120">
        <v>-116.06784593437938</v>
      </c>
      <c r="E55" s="29">
        <v>0.2831615120274914</v>
      </c>
      <c r="F55" s="29">
        <f t="shared" ref="F55:F56" si="20">100%-E55-G55</f>
        <v>0.54982817869415812</v>
      </c>
      <c r="G55" s="110">
        <v>0.1670103092783505</v>
      </c>
      <c r="K55" s="14">
        <f t="shared" si="18"/>
        <v>3</v>
      </c>
      <c r="L55" s="15" t="str">
        <f>L40</f>
        <v>NWGF 95%</v>
      </c>
      <c r="M55" s="17">
        <v>-237.75728571428559</v>
      </c>
      <c r="N55" s="29">
        <v>0.21536523929471033</v>
      </c>
      <c r="O55" s="29">
        <f t="shared" ref="O55:O56" si="21">100%-N55-P55</f>
        <v>0.65365239294710331</v>
      </c>
      <c r="P55" s="110">
        <v>0.13098236775818639</v>
      </c>
      <c r="T55" s="14">
        <f t="shared" si="19"/>
        <v>3</v>
      </c>
      <c r="U55" s="15" t="str">
        <f>U40</f>
        <v>NWGF 95%</v>
      </c>
      <c r="V55" s="24">
        <v>-35.134251781472692</v>
      </c>
      <c r="W55" s="29">
        <v>0.36459909228441756</v>
      </c>
      <c r="X55" s="29">
        <f t="shared" ref="X55:X56" si="22">100%-W55-Y55</f>
        <v>0.42511346444780634</v>
      </c>
      <c r="Y55" s="110">
        <v>0.2102874432677761</v>
      </c>
      <c r="AR55" s="57"/>
    </row>
    <row r="56" spans="2:44" x14ac:dyDescent="0.25">
      <c r="B56" s="18">
        <f t="shared" si="17"/>
        <v>4</v>
      </c>
      <c r="C56" s="33" t="str">
        <f>C41</f>
        <v>NWGF 98%</v>
      </c>
      <c r="D56" s="121">
        <v>-33.69682885906041</v>
      </c>
      <c r="E56" s="30">
        <v>0.49072164948453606</v>
      </c>
      <c r="F56" s="30">
        <f t="shared" si="20"/>
        <v>0.21305841924398622</v>
      </c>
      <c r="G56" s="111">
        <v>0.29621993127147767</v>
      </c>
      <c r="K56" s="18">
        <f t="shared" si="18"/>
        <v>4</v>
      </c>
      <c r="L56" s="19" t="str">
        <f>L41</f>
        <v>NWGF 98%</v>
      </c>
      <c r="M56" s="20">
        <v>-35.768940677966086</v>
      </c>
      <c r="N56" s="30">
        <v>0.52392947103274556</v>
      </c>
      <c r="O56" s="30">
        <f t="shared" si="21"/>
        <v>0.11712846347607053</v>
      </c>
      <c r="P56" s="111">
        <v>0.3589420654911839</v>
      </c>
      <c r="T56" s="18">
        <f t="shared" si="19"/>
        <v>4</v>
      </c>
      <c r="U56" s="19" t="str">
        <f>U41</f>
        <v>NWGF 98%</v>
      </c>
      <c r="V56" s="34">
        <v>-30.665723140495892</v>
      </c>
      <c r="W56" s="30">
        <v>0.45083207261724662</v>
      </c>
      <c r="X56" s="30">
        <f t="shared" si="22"/>
        <v>0.32829046898638431</v>
      </c>
      <c r="Y56" s="111">
        <v>0.22087745839636913</v>
      </c>
      <c r="AR56" s="57"/>
    </row>
    <row r="62" spans="2:44" x14ac:dyDescent="0.25">
      <c r="B62" s="1" t="s">
        <v>102</v>
      </c>
      <c r="C62" s="2"/>
      <c r="D62" s="21"/>
      <c r="E62" s="2"/>
      <c r="F62" s="2" t="str">
        <f>$F$2</f>
        <v>SNOPR Scenario Int-12.55</v>
      </c>
      <c r="G62" s="106"/>
      <c r="K62" s="1" t="s">
        <v>99</v>
      </c>
      <c r="L62" s="2"/>
      <c r="M62" s="21"/>
      <c r="N62" s="2"/>
      <c r="O62" s="2" t="str">
        <f>$F$2</f>
        <v>SNOPR Scenario Int-12.55</v>
      </c>
      <c r="P62" s="106"/>
      <c r="T62" s="1" t="s">
        <v>98</v>
      </c>
      <c r="U62" s="2"/>
      <c r="V62" s="21"/>
      <c r="W62" s="21"/>
      <c r="X62" s="2" t="str">
        <f>$F$2</f>
        <v>SNOPR Scenario Int-12.55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-572.81232653061204</v>
      </c>
      <c r="E68" s="29">
        <v>0.18036809815950922</v>
      </c>
      <c r="F68" s="29">
        <f>100%-E68-G68</f>
        <v>0.74723926380368089</v>
      </c>
      <c r="G68" s="110">
        <v>7.2392638036809814E-2</v>
      </c>
      <c r="K68" s="22">
        <f t="shared" si="27"/>
        <v>1</v>
      </c>
      <c r="L68" s="23" t="str">
        <f>L53</f>
        <v>NWGF 90%</v>
      </c>
      <c r="M68" s="24">
        <v>-1838.4798039215682</v>
      </c>
      <c r="N68" s="29">
        <v>9.0702947845804988E-2</v>
      </c>
      <c r="O68" s="29">
        <f>100%-N68-P68</f>
        <v>0.88888888888888884</v>
      </c>
      <c r="P68" s="110">
        <v>2.0408163265306121E-2</v>
      </c>
      <c r="T68" s="22">
        <f t="shared" si="28"/>
        <v>1</v>
      </c>
      <c r="U68" s="23" t="str">
        <f>U53</f>
        <v>NWGF 90%</v>
      </c>
      <c r="V68" s="24">
        <v>-240.08530927835048</v>
      </c>
      <c r="W68" s="29">
        <v>0.28609625668449196</v>
      </c>
      <c r="X68" s="29">
        <f>100%-W68-Y68</f>
        <v>0.5802139037433155</v>
      </c>
      <c r="Y68" s="110">
        <v>0.13368983957219252</v>
      </c>
    </row>
    <row r="69" spans="2:25" x14ac:dyDescent="0.25">
      <c r="B69" s="14">
        <f t="shared" si="26"/>
        <v>2</v>
      </c>
      <c r="C69" s="15" t="str">
        <f>C54</f>
        <v>NWGF 92%</v>
      </c>
      <c r="D69" s="17">
        <v>-554.06265017667818</v>
      </c>
      <c r="E69" s="29">
        <v>0.21226993865030674</v>
      </c>
      <c r="F69" s="29">
        <f>100%-E69-G69</f>
        <v>0.70306748466257674</v>
      </c>
      <c r="G69" s="110">
        <v>8.4662576687116561E-2</v>
      </c>
      <c r="K69" s="14">
        <f t="shared" si="27"/>
        <v>2</v>
      </c>
      <c r="L69" s="15" t="str">
        <f>L54</f>
        <v>NWGF 92%</v>
      </c>
      <c r="M69" s="24">
        <v>-1244.9261842105261</v>
      </c>
      <c r="N69" s="29">
        <v>0.12925170068027211</v>
      </c>
      <c r="O69" s="29">
        <f>100%-N69-P69</f>
        <v>0.83219954648526073</v>
      </c>
      <c r="P69" s="110">
        <v>3.8548752834467119E-2</v>
      </c>
      <c r="T69" s="14">
        <f t="shared" si="28"/>
        <v>2</v>
      </c>
      <c r="U69" s="15" t="str">
        <f>U54</f>
        <v>NWGF 92%</v>
      </c>
      <c r="V69" s="24">
        <v>-300.41227053140096</v>
      </c>
      <c r="W69" s="29">
        <v>0.31016042780748665</v>
      </c>
      <c r="X69" s="29">
        <f>100%-W69-Y69</f>
        <v>0.55080213903743314</v>
      </c>
      <c r="Y69" s="110">
        <v>0.13903743315508021</v>
      </c>
    </row>
    <row r="70" spans="2:25" x14ac:dyDescent="0.25">
      <c r="B70" s="14">
        <f t="shared" si="26"/>
        <v>3</v>
      </c>
      <c r="C70" s="15" t="str">
        <f>C55</f>
        <v>NWGF 95%</v>
      </c>
      <c r="D70" s="17">
        <v>-534.97747152619604</v>
      </c>
      <c r="E70" s="29">
        <v>0.34478527607361964</v>
      </c>
      <c r="F70" s="29">
        <f t="shared" ref="F70:F71" si="29">100%-E70-G70</f>
        <v>0.50920245398773001</v>
      </c>
      <c r="G70" s="110">
        <v>0.1460122699386503</v>
      </c>
      <c r="K70" s="14">
        <f t="shared" si="27"/>
        <v>3</v>
      </c>
      <c r="L70" s="15" t="str">
        <f>L55</f>
        <v>NWGF 95%</v>
      </c>
      <c r="M70" s="24">
        <v>-886.39204545454561</v>
      </c>
      <c r="N70" s="29">
        <v>0.30385487528344673</v>
      </c>
      <c r="O70" s="29">
        <f t="shared" ref="O70:O71" si="30">100%-N70-P70</f>
        <v>0.60544217687074831</v>
      </c>
      <c r="P70" s="110">
        <v>9.0702947845804988E-2</v>
      </c>
      <c r="T70" s="14">
        <f t="shared" si="28"/>
        <v>3</v>
      </c>
      <c r="U70" s="15" t="str">
        <f>U55</f>
        <v>NWGF 95%</v>
      </c>
      <c r="V70" s="24">
        <v>-299.81030418250958</v>
      </c>
      <c r="W70" s="29">
        <v>0.39304812834224601</v>
      </c>
      <c r="X70" s="29">
        <f t="shared" ref="X70:X71" si="31">100%-W70-Y70</f>
        <v>0.39572192513368981</v>
      </c>
      <c r="Y70" s="110">
        <v>0.21122994652406418</v>
      </c>
    </row>
    <row r="71" spans="2:25" x14ac:dyDescent="0.25">
      <c r="B71" s="18">
        <f t="shared" si="26"/>
        <v>4</v>
      </c>
      <c r="C71" s="19" t="str">
        <f>C56</f>
        <v>NWGF 98%</v>
      </c>
      <c r="D71" s="20">
        <v>-311.39001470588164</v>
      </c>
      <c r="E71" s="30">
        <v>0.53496932515337425</v>
      </c>
      <c r="F71" s="30">
        <f t="shared" si="29"/>
        <v>0.21717791411042942</v>
      </c>
      <c r="G71" s="111">
        <v>0.24785276073619633</v>
      </c>
      <c r="K71" s="18">
        <f t="shared" si="27"/>
        <v>4</v>
      </c>
      <c r="L71" s="19" t="str">
        <f>L56</f>
        <v>NWGF 98%</v>
      </c>
      <c r="M71" s="34">
        <v>-310.63027568922291</v>
      </c>
      <c r="N71" s="30">
        <v>0.62358276643990929</v>
      </c>
      <c r="O71" s="30">
        <f t="shared" si="30"/>
        <v>9.7505668934240397E-2</v>
      </c>
      <c r="P71" s="111">
        <v>0.27891156462585032</v>
      </c>
      <c r="T71" s="18">
        <f t="shared" si="28"/>
        <v>4</v>
      </c>
      <c r="U71" s="19" t="str">
        <f>U56</f>
        <v>NWGF 98%</v>
      </c>
      <c r="V71" s="34">
        <v>-312.46879003558706</v>
      </c>
      <c r="W71" s="30">
        <v>0.43048128342245989</v>
      </c>
      <c r="X71" s="30">
        <f t="shared" si="31"/>
        <v>0.35828877005347598</v>
      </c>
      <c r="Y71" s="111">
        <v>0.21122994652406418</v>
      </c>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0"/>
  <sheetViews>
    <sheetView workbookViewId="0">
      <selection sqref="A1:C20"/>
    </sheetView>
  </sheetViews>
  <sheetFormatPr defaultRowHeight="15" x14ac:dyDescent="0.25"/>
  <cols>
    <col min="1" max="1" width="9.140625" style="55"/>
    <col min="2" max="2" width="45.140625" style="56" customWidth="1"/>
    <col min="3" max="3" width="77.85546875" style="56" customWidth="1"/>
  </cols>
  <sheetData>
    <row r="1" spans="1:3" x14ac:dyDescent="0.25">
      <c r="A1" s="180" t="s">
        <v>49</v>
      </c>
      <c r="B1" s="181" t="s">
        <v>50</v>
      </c>
      <c r="C1" s="182" t="s">
        <v>11</v>
      </c>
    </row>
    <row r="2" spans="1:3" x14ac:dyDescent="0.25">
      <c r="A2" s="183" t="s">
        <v>51</v>
      </c>
      <c r="B2" s="184" t="s">
        <v>198</v>
      </c>
      <c r="C2" s="173" t="s">
        <v>199</v>
      </c>
    </row>
    <row r="3" spans="1:3" ht="24" x14ac:dyDescent="0.25">
      <c r="A3" s="183" t="s">
        <v>53</v>
      </c>
      <c r="B3" s="184" t="s">
        <v>127</v>
      </c>
      <c r="C3" s="173" t="s">
        <v>128</v>
      </c>
    </row>
    <row r="4" spans="1:3" ht="24" x14ac:dyDescent="0.25">
      <c r="A4" s="183" t="s">
        <v>54</v>
      </c>
      <c r="B4" s="184" t="s">
        <v>129</v>
      </c>
      <c r="C4" s="173" t="s">
        <v>200</v>
      </c>
    </row>
    <row r="5" spans="1:3" x14ac:dyDescent="0.25">
      <c r="A5" s="183" t="s">
        <v>55</v>
      </c>
      <c r="B5" s="184" t="s">
        <v>130</v>
      </c>
      <c r="C5" s="173" t="s">
        <v>201</v>
      </c>
    </row>
    <row r="6" spans="1:3" ht="24" x14ac:dyDescent="0.25">
      <c r="A6" s="183" t="s">
        <v>56</v>
      </c>
      <c r="B6" s="184" t="s">
        <v>131</v>
      </c>
      <c r="C6" s="173" t="s">
        <v>231</v>
      </c>
    </row>
    <row r="7" spans="1:3" x14ac:dyDescent="0.25">
      <c r="A7" s="183" t="s">
        <v>57</v>
      </c>
      <c r="B7" s="184" t="s">
        <v>132</v>
      </c>
      <c r="C7" s="173" t="s">
        <v>133</v>
      </c>
    </row>
    <row r="8" spans="1:3" ht="24" x14ac:dyDescent="0.25">
      <c r="A8" s="183" t="s">
        <v>58</v>
      </c>
      <c r="B8" s="184" t="s">
        <v>59</v>
      </c>
      <c r="C8" s="173" t="s">
        <v>202</v>
      </c>
    </row>
    <row r="9" spans="1:3" x14ac:dyDescent="0.25">
      <c r="A9" s="183" t="s">
        <v>60</v>
      </c>
      <c r="B9" s="184" t="s">
        <v>61</v>
      </c>
      <c r="C9" s="173" t="s">
        <v>203</v>
      </c>
    </row>
    <row r="10" spans="1:3" x14ac:dyDescent="0.25">
      <c r="A10" s="183" t="s">
        <v>62</v>
      </c>
      <c r="B10" s="184" t="s">
        <v>63</v>
      </c>
      <c r="C10" s="173" t="s">
        <v>204</v>
      </c>
    </row>
    <row r="11" spans="1:3" x14ac:dyDescent="0.25">
      <c r="A11" s="183" t="s">
        <v>64</v>
      </c>
      <c r="B11" s="185" t="s">
        <v>205</v>
      </c>
      <c r="C11" s="186" t="s">
        <v>205</v>
      </c>
    </row>
    <row r="12" spans="1:3" ht="24" x14ac:dyDescent="0.25">
      <c r="A12" s="183" t="s">
        <v>65</v>
      </c>
      <c r="B12" s="184" t="s">
        <v>66</v>
      </c>
      <c r="C12" s="173" t="s">
        <v>206</v>
      </c>
    </row>
    <row r="13" spans="1:3" ht="24" x14ac:dyDescent="0.25">
      <c r="A13" s="183" t="s">
        <v>67</v>
      </c>
      <c r="B13" s="184" t="s">
        <v>134</v>
      </c>
      <c r="C13" s="173" t="s">
        <v>207</v>
      </c>
    </row>
    <row r="14" spans="1:3" x14ac:dyDescent="0.25">
      <c r="A14" s="183" t="s">
        <v>68</v>
      </c>
      <c r="B14" s="185" t="s">
        <v>135</v>
      </c>
      <c r="C14" s="186" t="s">
        <v>208</v>
      </c>
    </row>
    <row r="15" spans="1:3" x14ac:dyDescent="0.25">
      <c r="A15" s="183" t="s">
        <v>69</v>
      </c>
      <c r="B15" s="185" t="s">
        <v>136</v>
      </c>
      <c r="C15" s="186" t="s">
        <v>209</v>
      </c>
    </row>
    <row r="16" spans="1:3" x14ac:dyDescent="0.25">
      <c r="A16" s="183" t="s">
        <v>109</v>
      </c>
      <c r="B16" s="185" t="s">
        <v>137</v>
      </c>
      <c r="C16" s="186" t="s">
        <v>210</v>
      </c>
    </row>
    <row r="17" spans="1:3" x14ac:dyDescent="0.25">
      <c r="A17" s="183" t="s">
        <v>110</v>
      </c>
      <c r="B17" s="185" t="s">
        <v>211</v>
      </c>
      <c r="C17" s="186" t="s">
        <v>212</v>
      </c>
    </row>
    <row r="18" spans="1:3" x14ac:dyDescent="0.25">
      <c r="A18" s="183" t="s">
        <v>111</v>
      </c>
      <c r="B18" s="185" t="s">
        <v>138</v>
      </c>
      <c r="C18" s="186" t="s">
        <v>138</v>
      </c>
    </row>
    <row r="19" spans="1:3" x14ac:dyDescent="0.25">
      <c r="A19" s="183"/>
      <c r="B19" s="185"/>
      <c r="C19" s="186"/>
    </row>
    <row r="20" spans="1:3" ht="24.75" thickBot="1" x14ac:dyDescent="0.3">
      <c r="A20" s="187" t="s">
        <v>112</v>
      </c>
      <c r="B20" s="188" t="s">
        <v>139</v>
      </c>
      <c r="C20" s="189" t="s">
        <v>140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156</v>
      </c>
      <c r="G2" s="2"/>
      <c r="K2" s="1" t="s">
        <v>142</v>
      </c>
      <c r="L2" s="2"/>
      <c r="M2" s="21"/>
      <c r="N2" s="2"/>
      <c r="O2" s="2" t="str">
        <f>$F$2</f>
        <v>SNOPR Scenario Int-13</v>
      </c>
      <c r="P2" s="106"/>
      <c r="T2" s="1" t="s">
        <v>143</v>
      </c>
      <c r="U2" s="2"/>
      <c r="V2" s="21"/>
      <c r="W2" s="2"/>
      <c r="X2" s="2" t="str">
        <f>$F$2</f>
        <v>SNOPR Scenario Int-13</v>
      </c>
      <c r="Y2" s="106"/>
      <c r="AC2" s="1" t="s">
        <v>144</v>
      </c>
      <c r="AD2" s="2"/>
      <c r="AE2" s="21"/>
      <c r="AF2" s="2"/>
      <c r="AG2" s="2" t="str">
        <f>$F$2</f>
        <v>SNOPR Scenario Int-13</v>
      </c>
      <c r="AH2" s="106"/>
      <c r="AL2" s="1" t="s">
        <v>145</v>
      </c>
      <c r="AM2" s="2"/>
      <c r="AN2" s="21"/>
      <c r="AO2" s="2"/>
      <c r="AP2" s="2" t="str">
        <f>$F$2</f>
        <v>SNOPR Scenario Int-13</v>
      </c>
      <c r="AQ2" s="106"/>
      <c r="AU2" s="1" t="s">
        <v>82</v>
      </c>
      <c r="AV2" s="2"/>
      <c r="AW2" s="21"/>
      <c r="AX2" s="2"/>
      <c r="AY2" s="2" t="str">
        <f>$F$2</f>
        <v>SNOPR Scenario Int-13</v>
      </c>
      <c r="AZ2" s="106"/>
      <c r="BD2" s="1" t="s">
        <v>84</v>
      </c>
      <c r="BE2" s="2"/>
      <c r="BF2" s="21"/>
      <c r="BG2" s="2"/>
      <c r="BH2" s="2" t="str">
        <f>$F$2</f>
        <v>SNOPR Scenario Int-13</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-191.55821739062822</v>
      </c>
      <c r="E8" s="29">
        <v>0.19520000000000001</v>
      </c>
      <c r="F8" s="29">
        <v>0.70409999999999995</v>
      </c>
      <c r="G8" s="110">
        <v>0.1007</v>
      </c>
      <c r="K8" s="22">
        <v>1</v>
      </c>
      <c r="L8" s="23" t="s">
        <v>78</v>
      </c>
      <c r="M8" s="24">
        <v>-242.65007009345885</v>
      </c>
      <c r="N8" s="29">
        <v>0.25631818809556689</v>
      </c>
      <c r="O8" s="29">
        <f>100%-N8-P8</f>
        <v>0.64535285181604751</v>
      </c>
      <c r="P8" s="110">
        <v>9.8328960088385584E-2</v>
      </c>
      <c r="T8" s="22">
        <v>1</v>
      </c>
      <c r="U8" s="23" t="s">
        <v>78</v>
      </c>
      <c r="V8" s="24">
        <v>280.13915857605184</v>
      </c>
      <c r="W8" s="29">
        <v>1.332794830371567E-2</v>
      </c>
      <c r="X8" s="29">
        <f>100%-W8-Y8</f>
        <v>0.87520193861066242</v>
      </c>
      <c r="Y8" s="110">
        <v>0.11147011308562198</v>
      </c>
      <c r="AC8" s="22">
        <v>1</v>
      </c>
      <c r="AD8" s="23" t="s">
        <v>78</v>
      </c>
      <c r="AE8" s="24">
        <v>-567.36635135135134</v>
      </c>
      <c r="AF8" s="29">
        <v>0.29857819905213268</v>
      </c>
      <c r="AG8" s="29">
        <f>100%-AF8-AH8</f>
        <v>0.64928909952606639</v>
      </c>
      <c r="AH8" s="110">
        <v>5.2132701421800945E-2</v>
      </c>
      <c r="AL8" s="22">
        <v>1</v>
      </c>
      <c r="AM8" s="23" t="s">
        <v>78</v>
      </c>
      <c r="AN8" s="24">
        <v>1465.83</v>
      </c>
      <c r="AO8" s="29">
        <v>0</v>
      </c>
      <c r="AP8" s="29">
        <f>100%-AO8-AQ8</f>
        <v>0.88888888888888884</v>
      </c>
      <c r="AQ8" s="110">
        <v>0.1111111111111111</v>
      </c>
      <c r="AU8" s="22">
        <v>1</v>
      </c>
      <c r="AV8" s="23" t="s">
        <v>78</v>
      </c>
      <c r="AW8" s="24">
        <v>-251.74507570022766</v>
      </c>
      <c r="AX8" s="29">
        <v>0.25751476113794952</v>
      </c>
      <c r="AY8" s="29">
        <f>100%-AX8-AZ8</f>
        <v>0.64546430488459472</v>
      </c>
      <c r="AZ8" s="110">
        <v>9.7020933977455717E-2</v>
      </c>
      <c r="BD8" s="22">
        <v>1</v>
      </c>
      <c r="BE8" s="23" t="s">
        <v>78</v>
      </c>
      <c r="BF8" s="24">
        <v>310.06195583596224</v>
      </c>
      <c r="BG8" s="29">
        <v>1.2951334379905808E-2</v>
      </c>
      <c r="BH8" s="29">
        <f>100%-BG8-BI8</f>
        <v>0.87558869701726849</v>
      </c>
      <c r="BI8" s="110">
        <v>0.11145996860282574</v>
      </c>
    </row>
    <row r="9" spans="2:61" x14ac:dyDescent="0.25">
      <c r="B9" s="22">
        <v>2</v>
      </c>
      <c r="C9" s="32" t="s">
        <v>79</v>
      </c>
      <c r="D9" s="119">
        <v>-137.7968726036938</v>
      </c>
      <c r="E9" s="29">
        <v>0.21609999999999999</v>
      </c>
      <c r="F9" s="29">
        <v>0.63590000000000002</v>
      </c>
      <c r="G9" s="110">
        <v>0.14799999999999999</v>
      </c>
      <c r="K9" s="22">
        <v>2</v>
      </c>
      <c r="L9" s="23" t="s">
        <v>79</v>
      </c>
      <c r="M9" s="24">
        <v>-206.09297242083784</v>
      </c>
      <c r="N9" s="29">
        <v>0.27302858721171108</v>
      </c>
      <c r="O9" s="29">
        <f t="shared" ref="O9:O11" si="0">100%-N9-P9</f>
        <v>0.59439303963540946</v>
      </c>
      <c r="P9" s="110">
        <v>0.13257837315287943</v>
      </c>
      <c r="T9" s="22">
        <v>2</v>
      </c>
      <c r="U9" s="23" t="s">
        <v>79</v>
      </c>
      <c r="V9" s="24">
        <v>217.64567434210537</v>
      </c>
      <c r="W9" s="29">
        <v>4.6849757673667204E-2</v>
      </c>
      <c r="X9" s="29">
        <f t="shared" ref="X9:X11" si="1">100%-W9-Y9</f>
        <v>0.75444264943457195</v>
      </c>
      <c r="Y9" s="110">
        <v>0.1987075928917609</v>
      </c>
      <c r="AC9" s="22">
        <v>2</v>
      </c>
      <c r="AD9" s="23" t="s">
        <v>79</v>
      </c>
      <c r="AE9" s="24">
        <v>-541.23962499999993</v>
      </c>
      <c r="AF9" s="29">
        <v>0.31753554502369669</v>
      </c>
      <c r="AG9" s="29">
        <f t="shared" ref="AG9:AG11" si="2">100%-AF9-AH9</f>
        <v>0.62085308056872035</v>
      </c>
      <c r="AH9" s="110">
        <v>6.1611374407582936E-2</v>
      </c>
      <c r="AL9" s="22">
        <v>2</v>
      </c>
      <c r="AM9" s="23" t="s">
        <v>79</v>
      </c>
      <c r="AN9" s="24">
        <v>909.21562499999993</v>
      </c>
      <c r="AO9" s="29">
        <v>1.3888888888888888E-2</v>
      </c>
      <c r="AP9" s="29">
        <f t="shared" ref="AP9:AP11" si="3">100%-AO9-AQ9</f>
        <v>0.77777777777777779</v>
      </c>
      <c r="AQ9" s="110">
        <v>0.20833333333333334</v>
      </c>
      <c r="AU9" s="22">
        <v>2</v>
      </c>
      <c r="AV9" s="23" t="s">
        <v>79</v>
      </c>
      <c r="AW9" s="24">
        <v>-214.97985747431241</v>
      </c>
      <c r="AX9" s="29">
        <v>0.27428878153515834</v>
      </c>
      <c r="AY9" s="29">
        <f t="shared" ref="AY9:AY11" si="4">100%-AX9-AZ9</f>
        <v>0.59514224369296831</v>
      </c>
      <c r="AZ9" s="110">
        <v>0.13056897477187332</v>
      </c>
      <c r="BD9" s="22">
        <v>2</v>
      </c>
      <c r="BE9" s="23" t="s">
        <v>79</v>
      </c>
      <c r="BF9" s="24">
        <v>235.37823717948726</v>
      </c>
      <c r="BG9" s="29">
        <v>4.5918367346938778E-2</v>
      </c>
      <c r="BH9" s="29">
        <f t="shared" ref="BH9:BH11" si="5">100%-BG9-BI9</f>
        <v>0.75510204081632648</v>
      </c>
      <c r="BI9" s="110">
        <v>0.19897959183673469</v>
      </c>
    </row>
    <row r="10" spans="2:61" x14ac:dyDescent="0.25">
      <c r="B10" s="14">
        <v>3</v>
      </c>
      <c r="C10" s="31" t="s">
        <v>80</v>
      </c>
      <c r="D10" s="120">
        <v>-108.11539650721697</v>
      </c>
      <c r="E10" s="29">
        <v>0.3503</v>
      </c>
      <c r="F10" s="29">
        <v>0.41880000000000001</v>
      </c>
      <c r="G10" s="110">
        <v>0.23089999999999999</v>
      </c>
      <c r="K10" s="14">
        <v>3</v>
      </c>
      <c r="L10" s="15" t="s">
        <v>80</v>
      </c>
      <c r="M10" s="17">
        <v>-177.94712213913385</v>
      </c>
      <c r="N10" s="29">
        <v>0.4111310592459605</v>
      </c>
      <c r="O10" s="29">
        <f t="shared" si="0"/>
        <v>0.39055379091285736</v>
      </c>
      <c r="P10" s="110">
        <v>0.19831514984118215</v>
      </c>
      <c r="T10" s="14">
        <v>3</v>
      </c>
      <c r="U10" s="15" t="s">
        <v>80</v>
      </c>
      <c r="V10" s="17">
        <v>138.42098149637991</v>
      </c>
      <c r="W10" s="29">
        <v>0.17245557350565427</v>
      </c>
      <c r="X10" s="29">
        <f t="shared" si="1"/>
        <v>0.49798061389337639</v>
      </c>
      <c r="Y10" s="110">
        <v>0.32956381260096929</v>
      </c>
      <c r="AC10" s="14">
        <v>3</v>
      </c>
      <c r="AD10" s="15" t="s">
        <v>80</v>
      </c>
      <c r="AE10" s="17">
        <v>-374.06148760330586</v>
      </c>
      <c r="AF10" s="29">
        <v>0.43127962085308058</v>
      </c>
      <c r="AG10" s="29">
        <f t="shared" si="2"/>
        <v>0.42654028436018954</v>
      </c>
      <c r="AH10" s="110">
        <v>0.14218009478672985</v>
      </c>
      <c r="AL10" s="14">
        <v>3</v>
      </c>
      <c r="AM10" s="15" t="s">
        <v>80</v>
      </c>
      <c r="AN10" s="17">
        <v>860.51771428571431</v>
      </c>
      <c r="AO10" s="29">
        <v>0.1111111111111111</v>
      </c>
      <c r="AP10" s="29">
        <f t="shared" si="3"/>
        <v>0.51388888888888884</v>
      </c>
      <c r="AQ10" s="110">
        <v>0.375</v>
      </c>
      <c r="AU10" s="14">
        <v>3</v>
      </c>
      <c r="AV10" s="15" t="s">
        <v>80</v>
      </c>
      <c r="AW10" s="17">
        <v>-183.18087560652776</v>
      </c>
      <c r="AX10" s="29">
        <v>0.41170155662909286</v>
      </c>
      <c r="AY10" s="29">
        <f t="shared" si="4"/>
        <v>0.39157273215244226</v>
      </c>
      <c r="AZ10" s="110">
        <v>0.19672571121846485</v>
      </c>
      <c r="BD10" s="14">
        <v>3</v>
      </c>
      <c r="BE10" s="15" t="s">
        <v>80</v>
      </c>
      <c r="BF10" s="17">
        <v>158.1967136150237</v>
      </c>
      <c r="BG10" s="29">
        <v>0.1707221350078493</v>
      </c>
      <c r="BH10" s="29">
        <f t="shared" si="5"/>
        <v>0.49843014128728419</v>
      </c>
      <c r="BI10" s="110">
        <v>0.33084772370486654</v>
      </c>
    </row>
    <row r="11" spans="2:61" x14ac:dyDescent="0.25">
      <c r="B11" s="18">
        <v>4</v>
      </c>
      <c r="C11" s="33" t="s">
        <v>81</v>
      </c>
      <c r="D11" s="121">
        <v>-95.343603386078215</v>
      </c>
      <c r="E11" s="30">
        <v>0.53459999999999996</v>
      </c>
      <c r="F11" s="30">
        <v>0.12540000000000001</v>
      </c>
      <c r="G11" s="111">
        <v>0.34</v>
      </c>
      <c r="K11" s="18">
        <v>4</v>
      </c>
      <c r="L11" s="19" t="s">
        <v>81</v>
      </c>
      <c r="M11" s="20">
        <v>-154.37855706165286</v>
      </c>
      <c r="N11" s="30">
        <v>0.62284214887446487</v>
      </c>
      <c r="O11" s="30">
        <f t="shared" si="0"/>
        <v>5.2478939373014732E-2</v>
      </c>
      <c r="P11" s="111">
        <v>0.32467891175252039</v>
      </c>
      <c r="T11" s="18">
        <v>4</v>
      </c>
      <c r="U11" s="19" t="s">
        <v>81</v>
      </c>
      <c r="V11" s="20">
        <v>140.82854779411772</v>
      </c>
      <c r="W11" s="30">
        <v>0.27907915993537963</v>
      </c>
      <c r="X11" s="30">
        <f t="shared" si="1"/>
        <v>0.34087237479806137</v>
      </c>
      <c r="Y11" s="111">
        <v>0.38004846526655894</v>
      </c>
      <c r="AC11" s="18">
        <v>4</v>
      </c>
      <c r="AD11" s="19" t="s">
        <v>81</v>
      </c>
      <c r="AE11" s="20">
        <v>-163.42472361809044</v>
      </c>
      <c r="AF11" s="30">
        <v>0.5781990521327014</v>
      </c>
      <c r="AG11" s="30">
        <f t="shared" si="2"/>
        <v>5.6872037914691975E-2</v>
      </c>
      <c r="AH11" s="111">
        <v>0.36492890995260663</v>
      </c>
      <c r="AL11" s="18">
        <v>4</v>
      </c>
      <c r="AM11" s="19" t="s">
        <v>81</v>
      </c>
      <c r="AN11" s="20">
        <v>518.6185185185185</v>
      </c>
      <c r="AO11" s="30">
        <v>0.31944444444444442</v>
      </c>
      <c r="AP11" s="30">
        <f t="shared" si="3"/>
        <v>0.25</v>
      </c>
      <c r="AQ11" s="111">
        <v>0.43055555555555558</v>
      </c>
      <c r="AU11" s="18">
        <v>4</v>
      </c>
      <c r="AV11" s="19" t="s">
        <v>81</v>
      </c>
      <c r="AW11" s="20">
        <v>-154.63354107648732</v>
      </c>
      <c r="AX11" s="30">
        <v>0.62157809983896939</v>
      </c>
      <c r="AY11" s="30">
        <f t="shared" si="4"/>
        <v>5.2603327965646818E-2</v>
      </c>
      <c r="AZ11" s="111">
        <v>0.32581857219538379</v>
      </c>
      <c r="BD11" s="18">
        <v>4</v>
      </c>
      <c r="BE11" s="19" t="s">
        <v>81</v>
      </c>
      <c r="BF11" s="20">
        <v>152.92858244365374</v>
      </c>
      <c r="BG11" s="30">
        <v>0.28021978021978022</v>
      </c>
      <c r="BH11" s="30">
        <f t="shared" si="5"/>
        <v>0.33830455259026687</v>
      </c>
      <c r="BI11" s="111">
        <v>0.38147566718995291</v>
      </c>
    </row>
    <row r="17" spans="2:43" x14ac:dyDescent="0.25">
      <c r="B17" s="1" t="s">
        <v>10</v>
      </c>
      <c r="C17" s="2"/>
      <c r="D17" s="21"/>
      <c r="E17" s="2"/>
      <c r="F17" s="2" t="str">
        <f>$F$2</f>
        <v>SNOPR Scenario Int-13</v>
      </c>
      <c r="G17" s="106"/>
      <c r="K17" s="1" t="s">
        <v>146</v>
      </c>
      <c r="L17" s="2"/>
      <c r="M17" s="21"/>
      <c r="N17" s="2"/>
      <c r="O17" s="2" t="str">
        <f>$F$2</f>
        <v>SNOPR Scenario Int-13</v>
      </c>
      <c r="P17" s="106"/>
      <c r="T17" s="1" t="s">
        <v>147</v>
      </c>
      <c r="U17" s="2"/>
      <c r="V17" s="21"/>
      <c r="W17" s="2"/>
      <c r="X17" s="2" t="str">
        <f>$F$2</f>
        <v>SNOPR Scenario Int-13</v>
      </c>
      <c r="Y17" s="106"/>
      <c r="AC17" s="1" t="s">
        <v>148</v>
      </c>
      <c r="AD17" s="2"/>
      <c r="AE17" s="21"/>
      <c r="AF17" s="2"/>
      <c r="AG17" s="2" t="str">
        <f>$F$2</f>
        <v>SNOPR Scenario Int-13</v>
      </c>
      <c r="AH17" s="106"/>
      <c r="AL17" s="1" t="s">
        <v>149</v>
      </c>
      <c r="AM17" s="2"/>
      <c r="AN17" s="21"/>
      <c r="AO17" s="2"/>
      <c r="AP17" s="2" t="str">
        <f>$F$2</f>
        <v>SNOPR Scenario Int-13</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-481.67092371322525</v>
      </c>
      <c r="E23" s="29">
        <v>0.11322891111530478</v>
      </c>
      <c r="F23" s="29">
        <v>0.83883751651254956</v>
      </c>
      <c r="G23" s="110">
        <v>4.793357237214569E-2</v>
      </c>
      <c r="K23" s="22">
        <v>1</v>
      </c>
      <c r="L23" s="23" t="s">
        <v>78</v>
      </c>
      <c r="M23" s="24">
        <v>-688.83117187500011</v>
      </c>
      <c r="N23" s="29">
        <v>0.14765811061127282</v>
      </c>
      <c r="O23" s="29">
        <f>100%-N23-P23</f>
        <v>0.83064302725588779</v>
      </c>
      <c r="P23" s="110">
        <v>2.1698862132839374E-2</v>
      </c>
      <c r="T23" s="22">
        <v>1</v>
      </c>
      <c r="U23" s="23" t="s">
        <v>78</v>
      </c>
      <c r="V23" s="24">
        <v>162.64593582887704</v>
      </c>
      <c r="W23" s="29">
        <v>1.8642803877703208E-2</v>
      </c>
      <c r="X23" s="29">
        <f>100%-W23-Y23</f>
        <v>0.86055182699477994</v>
      </c>
      <c r="Y23" s="110">
        <v>0.12080536912751678</v>
      </c>
      <c r="AC23" s="22">
        <v>1</v>
      </c>
      <c r="AD23" s="23" t="s">
        <v>78</v>
      </c>
      <c r="AE23" s="24">
        <v>-606.7885</v>
      </c>
      <c r="AF23" s="29">
        <v>0.12781954887218044</v>
      </c>
      <c r="AG23" s="29">
        <f>100%-AF23-AH23</f>
        <v>0.84962406015037595</v>
      </c>
      <c r="AH23" s="110">
        <v>2.2556390977443608E-2</v>
      </c>
      <c r="AL23" s="22">
        <v>1</v>
      </c>
      <c r="AM23" s="23" t="s">
        <v>78</v>
      </c>
      <c r="AN23" s="24">
        <v>1603.6914285714283</v>
      </c>
      <c r="AO23" s="29">
        <v>0</v>
      </c>
      <c r="AP23" s="29">
        <f>100%-AO23-AQ23</f>
        <v>0.84782608695652173</v>
      </c>
      <c r="AQ23" s="110">
        <v>0.15217391304347827</v>
      </c>
    </row>
    <row r="24" spans="2:43" x14ac:dyDescent="0.25">
      <c r="B24" s="22">
        <v>2</v>
      </c>
      <c r="C24" s="32" t="s">
        <v>79</v>
      </c>
      <c r="D24" s="119">
        <v>-319.68346352680373</v>
      </c>
      <c r="E24" s="29">
        <v>0.13587469333836574</v>
      </c>
      <c r="F24" s="29">
        <v>0.76335157576901302</v>
      </c>
      <c r="G24" s="110">
        <v>0.10077373089262125</v>
      </c>
      <c r="K24" s="22">
        <v>2</v>
      </c>
      <c r="L24" s="23" t="s">
        <v>79</v>
      </c>
      <c r="M24" s="24">
        <v>-535.39824499411066</v>
      </c>
      <c r="N24" s="29">
        <v>0.16671077004498544</v>
      </c>
      <c r="O24" s="29">
        <f t="shared" ref="O24:O26" si="6">100%-N24-P24</f>
        <v>0.77533739084413866</v>
      </c>
      <c r="P24" s="110">
        <v>5.795183911087589E-2</v>
      </c>
      <c r="T24" s="22">
        <v>2</v>
      </c>
      <c r="U24" s="23" t="s">
        <v>79</v>
      </c>
      <c r="V24" s="24">
        <v>136.56557065217388</v>
      </c>
      <c r="W24" s="29">
        <v>5.3691275167785234E-2</v>
      </c>
      <c r="X24" s="29">
        <f t="shared" ref="X24:X26" si="7">100%-W24-Y24</f>
        <v>0.72557792692020873</v>
      </c>
      <c r="Y24" s="110">
        <v>0.22073079791200598</v>
      </c>
      <c r="AC24" s="22">
        <v>2</v>
      </c>
      <c r="AD24" s="23" t="s">
        <v>79</v>
      </c>
      <c r="AE24" s="24">
        <v>-461.70695652173913</v>
      </c>
      <c r="AF24" s="29">
        <v>0.12781954887218044</v>
      </c>
      <c r="AG24" s="29">
        <f t="shared" ref="AG24:AG26" si="8">100%-AF24-AH24</f>
        <v>0.82706766917293228</v>
      </c>
      <c r="AH24" s="110">
        <v>4.5112781954887216E-2</v>
      </c>
      <c r="AL24" s="22">
        <v>2</v>
      </c>
      <c r="AM24" s="23" t="s">
        <v>79</v>
      </c>
      <c r="AN24" s="24">
        <v>1002.3771428571429</v>
      </c>
      <c r="AO24" s="29">
        <v>2.1739130434782608E-2</v>
      </c>
      <c r="AP24" s="29">
        <f t="shared" ref="AP24:AP26" si="9">100%-AO24-AQ24</f>
        <v>0.69565217391304346</v>
      </c>
      <c r="AQ24" s="110">
        <v>0.28260869565217389</v>
      </c>
    </row>
    <row r="25" spans="2:43" x14ac:dyDescent="0.25">
      <c r="B25" s="14">
        <v>3</v>
      </c>
      <c r="C25" s="31" t="s">
        <v>80</v>
      </c>
      <c r="D25" s="120">
        <v>-240.27168018817699</v>
      </c>
      <c r="E25" s="29">
        <v>0.26401207775051899</v>
      </c>
      <c r="F25" s="29">
        <v>0.5638799773542178</v>
      </c>
      <c r="G25" s="110">
        <v>0.17210794489526327</v>
      </c>
      <c r="K25" s="14">
        <v>3</v>
      </c>
      <c r="L25" s="15" t="s">
        <v>80</v>
      </c>
      <c r="M25" s="17">
        <v>-366.73527569775325</v>
      </c>
      <c r="N25" s="29">
        <v>0.27811590367822175</v>
      </c>
      <c r="O25" s="29">
        <f t="shared" si="6"/>
        <v>0.61127282349828005</v>
      </c>
      <c r="P25" s="110">
        <v>0.11061127282349828</v>
      </c>
      <c r="T25" s="14">
        <v>3</v>
      </c>
      <c r="U25" s="15" t="s">
        <v>80</v>
      </c>
      <c r="V25" s="17">
        <v>-34.344373368146236</v>
      </c>
      <c r="W25" s="29">
        <v>0.22893363161819538</v>
      </c>
      <c r="X25" s="29">
        <f t="shared" si="7"/>
        <v>0.42878448918717377</v>
      </c>
      <c r="Y25" s="110">
        <v>0.34228187919463088</v>
      </c>
      <c r="AC25" s="14">
        <v>3</v>
      </c>
      <c r="AD25" s="15" t="s">
        <v>80</v>
      </c>
      <c r="AE25" s="17">
        <v>-159.69480769230771</v>
      </c>
      <c r="AF25" s="29">
        <v>0.25563909774436089</v>
      </c>
      <c r="AG25" s="29">
        <f t="shared" si="8"/>
        <v>0.60902255639097747</v>
      </c>
      <c r="AH25" s="110">
        <v>0.13533834586466165</v>
      </c>
      <c r="AL25" s="14">
        <v>3</v>
      </c>
      <c r="AM25" s="15" t="s">
        <v>80</v>
      </c>
      <c r="AN25" s="17">
        <v>753.25208333333342</v>
      </c>
      <c r="AO25" s="29">
        <v>0.15217391304347827</v>
      </c>
      <c r="AP25" s="29">
        <f t="shared" si="9"/>
        <v>0.47826086956521741</v>
      </c>
      <c r="AQ25" s="110">
        <v>0.36956521739130432</v>
      </c>
    </row>
    <row r="26" spans="2:43" x14ac:dyDescent="0.25">
      <c r="B26" s="18">
        <v>4</v>
      </c>
      <c r="C26" s="33" t="s">
        <v>81</v>
      </c>
      <c r="D26" s="121">
        <v>-141.519165787704</v>
      </c>
      <c r="E26" s="30">
        <v>0.53236459709379125</v>
      </c>
      <c r="F26" s="30">
        <v>0.13077939233817701</v>
      </c>
      <c r="G26" s="111">
        <v>0.33685601056803172</v>
      </c>
      <c r="K26" s="18">
        <v>4</v>
      </c>
      <c r="L26" s="19" t="s">
        <v>81</v>
      </c>
      <c r="M26" s="20">
        <v>-165.66887894883982</v>
      </c>
      <c r="N26" s="30">
        <v>0.61974067213548556</v>
      </c>
      <c r="O26" s="30">
        <f t="shared" si="6"/>
        <v>5.3453294522360417E-2</v>
      </c>
      <c r="P26" s="111">
        <v>0.32680603334215402</v>
      </c>
      <c r="T26" s="18">
        <v>4</v>
      </c>
      <c r="U26" s="19" t="s">
        <v>81</v>
      </c>
      <c r="V26" s="20">
        <v>-103.43422018348613</v>
      </c>
      <c r="W26" s="30">
        <v>0.30350484712900822</v>
      </c>
      <c r="X26" s="30">
        <f t="shared" si="7"/>
        <v>0.34973900074571207</v>
      </c>
      <c r="Y26" s="111">
        <v>0.34675615212527966</v>
      </c>
      <c r="AC26" s="18">
        <v>4</v>
      </c>
      <c r="AD26" s="19" t="s">
        <v>81</v>
      </c>
      <c r="AE26" s="20">
        <v>89.557600000000008</v>
      </c>
      <c r="AF26" s="30">
        <v>0.45864661654135336</v>
      </c>
      <c r="AG26" s="30">
        <f t="shared" si="8"/>
        <v>6.0150375939849621E-2</v>
      </c>
      <c r="AH26" s="111">
        <v>0.48120300751879697</v>
      </c>
      <c r="AL26" s="18">
        <v>4</v>
      </c>
      <c r="AM26" s="19" t="s">
        <v>81</v>
      </c>
      <c r="AN26" s="20">
        <v>617.50125000000003</v>
      </c>
      <c r="AO26" s="30">
        <v>0.2391304347826087</v>
      </c>
      <c r="AP26" s="30">
        <f t="shared" si="9"/>
        <v>0.3043478260869566</v>
      </c>
      <c r="AQ26" s="111">
        <v>0.45652173913043476</v>
      </c>
    </row>
    <row r="32" spans="2:43" x14ac:dyDescent="0.25">
      <c r="B32" s="1" t="s">
        <v>12</v>
      </c>
      <c r="C32" s="2"/>
      <c r="D32" s="21"/>
      <c r="E32" s="2"/>
      <c r="F32" s="2" t="str">
        <f>$F$2</f>
        <v>SNOPR Scenario Int-13</v>
      </c>
      <c r="G32" s="106"/>
      <c r="K32" s="1" t="s">
        <v>150</v>
      </c>
      <c r="L32" s="2"/>
      <c r="M32" s="21"/>
      <c r="N32" s="2"/>
      <c r="O32" s="2" t="str">
        <f>$F$2</f>
        <v>SNOPR Scenario Int-13</v>
      </c>
      <c r="P32" s="106"/>
      <c r="T32" s="1" t="s">
        <v>151</v>
      </c>
      <c r="U32" s="2"/>
      <c r="V32" s="21"/>
      <c r="W32" s="2"/>
      <c r="X32" s="2" t="str">
        <f>$F$2</f>
        <v>SNOPR Scenario Int-13</v>
      </c>
      <c r="Y32" s="106"/>
      <c r="AC32" s="1" t="s">
        <v>152</v>
      </c>
      <c r="AD32" s="2"/>
      <c r="AE32" s="21"/>
      <c r="AF32" s="2"/>
      <c r="AG32" s="2" t="str">
        <f>$F$2</f>
        <v>SNOPR Scenario Int-13</v>
      </c>
      <c r="AH32" s="106"/>
      <c r="AL32" s="1" t="s">
        <v>153</v>
      </c>
      <c r="AM32" s="2"/>
      <c r="AN32" s="21"/>
      <c r="AO32" s="2"/>
      <c r="AP32" s="2" t="str">
        <f>$F$2</f>
        <v>SNOPR Scenario Int-13</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-73.859285704405465</v>
      </c>
      <c r="E38" s="29">
        <v>0.28759838332269727</v>
      </c>
      <c r="F38" s="29">
        <v>0.55222293129121458</v>
      </c>
      <c r="G38" s="110">
        <v>0.16017868538608807</v>
      </c>
      <c r="K38" s="22">
        <v>1</v>
      </c>
      <c r="L38" s="23" t="s">
        <v>78</v>
      </c>
      <c r="M38" s="24">
        <v>-94.54016078838184</v>
      </c>
      <c r="N38" s="29">
        <v>0.37492778740612365</v>
      </c>
      <c r="O38" s="29">
        <f>100%-N38-P38</f>
        <v>0.4430964760254188</v>
      </c>
      <c r="P38" s="110">
        <v>0.18197573656845753</v>
      </c>
      <c r="T38" s="22">
        <v>1</v>
      </c>
      <c r="U38" s="23" t="s">
        <v>78</v>
      </c>
      <c r="V38" s="24">
        <v>460.23122950819669</v>
      </c>
      <c r="W38" s="29">
        <v>7.048458149779736E-3</v>
      </c>
      <c r="X38" s="29">
        <f>100%-W38-Y38</f>
        <v>0.89251101321585902</v>
      </c>
      <c r="Y38" s="110">
        <v>0.10044052863436123</v>
      </c>
      <c r="AC38" s="22">
        <v>1</v>
      </c>
      <c r="AD38" s="23" t="s">
        <v>78</v>
      </c>
      <c r="AE38" s="24">
        <v>-552.76555555555547</v>
      </c>
      <c r="AF38" s="29">
        <v>0.58974358974358976</v>
      </c>
      <c r="AG38" s="29">
        <f>100%-AF38-AH38</f>
        <v>0.30769230769230771</v>
      </c>
      <c r="AH38" s="110">
        <v>0.10256410256410256</v>
      </c>
      <c r="AL38" s="22">
        <v>1</v>
      </c>
      <c r="AM38" s="23" t="s">
        <v>78</v>
      </c>
      <c r="AN38" s="24">
        <v>500.8</v>
      </c>
      <c r="AO38" s="29">
        <v>0</v>
      </c>
      <c r="AP38" s="29">
        <f>100%-AO38-AQ38</f>
        <v>0.96153846153846156</v>
      </c>
      <c r="AQ38" s="110">
        <v>3.8461538461538464E-2</v>
      </c>
    </row>
    <row r="39" spans="2:44" x14ac:dyDescent="0.25">
      <c r="B39" s="22">
        <v>2</v>
      </c>
      <c r="C39" s="32" t="s">
        <v>79</v>
      </c>
      <c r="D39" s="119">
        <v>-42.243548339940318</v>
      </c>
      <c r="E39" s="29">
        <v>0.30653052542012338</v>
      </c>
      <c r="F39" s="29">
        <v>0.49223569453307808</v>
      </c>
      <c r="G39" s="110">
        <v>0.20123378004679857</v>
      </c>
      <c r="K39" s="22">
        <v>2</v>
      </c>
      <c r="L39" s="23" t="s">
        <v>79</v>
      </c>
      <c r="M39" s="24">
        <v>-72.194420498084469</v>
      </c>
      <c r="N39" s="29">
        <v>0.38908145580589254</v>
      </c>
      <c r="O39" s="29">
        <f t="shared" ref="O39:O41" si="10">100%-N39-P39</f>
        <v>0.39688041594454071</v>
      </c>
      <c r="P39" s="110">
        <v>0.21403812824956672</v>
      </c>
      <c r="T39" s="22">
        <v>2</v>
      </c>
      <c r="U39" s="23" t="s">
        <v>79</v>
      </c>
      <c r="V39" s="24">
        <v>341.96849999999966</v>
      </c>
      <c r="W39" s="29">
        <v>3.8766519823788544E-2</v>
      </c>
      <c r="X39" s="29">
        <f t="shared" ref="X39:X41" si="11">100%-W39-Y39</f>
        <v>0.78854625550660795</v>
      </c>
      <c r="Y39" s="110">
        <v>0.17268722466960351</v>
      </c>
      <c r="AC39" s="22">
        <v>2</v>
      </c>
      <c r="AD39" s="23" t="s">
        <v>79</v>
      </c>
      <c r="AE39" s="24">
        <v>-573.33175438596493</v>
      </c>
      <c r="AF39" s="29">
        <v>0.64102564102564108</v>
      </c>
      <c r="AG39" s="29">
        <f t="shared" ref="AG39:AG41" si="12">100%-AF39-AH39</f>
        <v>0.26923076923076916</v>
      </c>
      <c r="AH39" s="110">
        <v>8.9743589743589744E-2</v>
      </c>
      <c r="AL39" s="22">
        <v>2</v>
      </c>
      <c r="AM39" s="23" t="s">
        <v>79</v>
      </c>
      <c r="AN39" s="24">
        <v>257.08499999999998</v>
      </c>
      <c r="AO39" s="29">
        <v>0</v>
      </c>
      <c r="AP39" s="29">
        <f t="shared" ref="AP39:AP41" si="13">100%-AO39-AQ39</f>
        <v>0.92307692307692313</v>
      </c>
      <c r="AQ39" s="110">
        <v>7.6923076923076927E-2</v>
      </c>
    </row>
    <row r="40" spans="2:44" x14ac:dyDescent="0.25">
      <c r="B40" s="14">
        <v>3</v>
      </c>
      <c r="C40" s="31" t="s">
        <v>80</v>
      </c>
      <c r="D40" s="120">
        <v>-20.879414905761063</v>
      </c>
      <c r="E40" s="29">
        <v>0.44756434801106149</v>
      </c>
      <c r="F40" s="29">
        <v>0.25526483726866622</v>
      </c>
      <c r="G40" s="110">
        <v>0.29717081472027229</v>
      </c>
      <c r="K40" s="14">
        <v>3</v>
      </c>
      <c r="L40" s="15" t="s">
        <v>80</v>
      </c>
      <c r="M40" s="17">
        <v>-83.745424592391387</v>
      </c>
      <c r="N40" s="29">
        <v>0.55632582322357016</v>
      </c>
      <c r="O40" s="29">
        <f t="shared" si="10"/>
        <v>0.1496244945118429</v>
      </c>
      <c r="P40" s="110">
        <v>0.29404968226458694</v>
      </c>
      <c r="T40" s="14">
        <v>3</v>
      </c>
      <c r="U40" s="15" t="s">
        <v>80</v>
      </c>
      <c r="V40" s="17">
        <v>415.85968553459134</v>
      </c>
      <c r="W40" s="29">
        <v>0.10572687224669604</v>
      </c>
      <c r="X40" s="29">
        <f t="shared" si="11"/>
        <v>0.57973568281938315</v>
      </c>
      <c r="Y40" s="110">
        <v>0.31453744493392072</v>
      </c>
      <c r="AC40" s="14">
        <v>3</v>
      </c>
      <c r="AD40" s="15" t="s">
        <v>80</v>
      </c>
      <c r="AE40" s="17">
        <v>-535.61318840579713</v>
      </c>
      <c r="AF40" s="29">
        <v>0.73076923076923073</v>
      </c>
      <c r="AG40" s="29">
        <f t="shared" si="12"/>
        <v>0.11538461538461542</v>
      </c>
      <c r="AH40" s="110">
        <v>0.15384615384615385</v>
      </c>
      <c r="AL40" s="14">
        <v>3</v>
      </c>
      <c r="AM40" s="15" t="s">
        <v>80</v>
      </c>
      <c r="AN40" s="17">
        <v>1094.5518181818181</v>
      </c>
      <c r="AO40" s="29">
        <v>3.8461538461538464E-2</v>
      </c>
      <c r="AP40" s="29">
        <f t="shared" si="13"/>
        <v>0.57692307692307687</v>
      </c>
      <c r="AQ40" s="110">
        <v>0.38461538461538464</v>
      </c>
    </row>
    <row r="41" spans="2:44" x14ac:dyDescent="0.25">
      <c r="B41" s="18">
        <v>4</v>
      </c>
      <c r="C41" s="33" t="s">
        <v>81</v>
      </c>
      <c r="D41" s="121">
        <v>-43.970501834897291</v>
      </c>
      <c r="E41" s="30">
        <v>0.5371197617528185</v>
      </c>
      <c r="F41" s="30">
        <v>0.11933631142310147</v>
      </c>
      <c r="G41" s="111">
        <v>0.34354392682407997</v>
      </c>
      <c r="K41" s="18">
        <v>4</v>
      </c>
      <c r="L41" s="19" t="s">
        <v>81</v>
      </c>
      <c r="M41" s="20">
        <v>-142.08090742996364</v>
      </c>
      <c r="N41" s="30">
        <v>0.62622761409589833</v>
      </c>
      <c r="O41" s="30">
        <f t="shared" si="10"/>
        <v>5.1415366839976884E-2</v>
      </c>
      <c r="P41" s="111">
        <v>0.32235701906412478</v>
      </c>
      <c r="T41" s="18">
        <v>4</v>
      </c>
      <c r="U41" s="19" t="s">
        <v>81</v>
      </c>
      <c r="V41" s="20">
        <v>421.08793421052644</v>
      </c>
      <c r="W41" s="30">
        <v>0.25022026431718064</v>
      </c>
      <c r="X41" s="30">
        <f t="shared" si="11"/>
        <v>0.33039647577092501</v>
      </c>
      <c r="Y41" s="111">
        <v>0.41938325991189429</v>
      </c>
      <c r="AC41" s="18">
        <v>4</v>
      </c>
      <c r="AD41" s="19" t="s">
        <v>81</v>
      </c>
      <c r="AE41" s="20">
        <v>-590.75972972972977</v>
      </c>
      <c r="AF41" s="30">
        <v>0.78205128205128205</v>
      </c>
      <c r="AG41" s="30">
        <f t="shared" si="12"/>
        <v>5.1282051282051294E-2</v>
      </c>
      <c r="AH41" s="111">
        <v>0.16666666666666666</v>
      </c>
      <c r="AL41" s="18">
        <v>4</v>
      </c>
      <c r="AM41" s="19" t="s">
        <v>81</v>
      </c>
      <c r="AN41" s="20">
        <v>374.78909090909093</v>
      </c>
      <c r="AO41" s="30">
        <v>0.46153846153846156</v>
      </c>
      <c r="AP41" s="30">
        <f t="shared" si="13"/>
        <v>0.1538461538461538</v>
      </c>
      <c r="AQ41" s="111">
        <v>0.38461538461538464</v>
      </c>
    </row>
    <row r="47" spans="2:44" x14ac:dyDescent="0.25">
      <c r="B47" s="1" t="s">
        <v>22</v>
      </c>
      <c r="C47" s="2"/>
      <c r="D47" s="21"/>
      <c r="E47" s="2"/>
      <c r="F47" s="2" t="str">
        <f>$F$2</f>
        <v>SNOPR Scenario Int-13</v>
      </c>
      <c r="G47" s="106"/>
      <c r="K47" s="1" t="s">
        <v>100</v>
      </c>
      <c r="L47" s="2"/>
      <c r="M47" s="21"/>
      <c r="N47" s="2"/>
      <c r="O47" s="2" t="str">
        <f>$F$2</f>
        <v>SNOPR Scenario Int-13</v>
      </c>
      <c r="P47" s="106"/>
      <c r="T47" s="1" t="s">
        <v>97</v>
      </c>
      <c r="U47" s="2"/>
      <c r="V47" s="21"/>
      <c r="W47" s="2"/>
      <c r="X47" s="2" t="str">
        <f>$F$2</f>
        <v>SNOPR Scenario Int-13</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-134.46087281795499</v>
      </c>
      <c r="E53" s="29">
        <v>0.19243986254295534</v>
      </c>
      <c r="F53" s="29">
        <f>100%-E53-G53</f>
        <v>0.72439862542955324</v>
      </c>
      <c r="G53" s="110">
        <v>8.3161512027491405E-2</v>
      </c>
      <c r="K53" s="22">
        <f t="shared" si="18"/>
        <v>1</v>
      </c>
      <c r="L53" s="23" t="str">
        <f>L38</f>
        <v>NWGF 90%</v>
      </c>
      <c r="M53" s="17">
        <v>-371.16549549549541</v>
      </c>
      <c r="N53" s="29">
        <v>9.949622166246852E-2</v>
      </c>
      <c r="O53" s="29">
        <f>100%-N53-P53</f>
        <v>0.86020151133501255</v>
      </c>
      <c r="P53" s="110">
        <v>4.0302267002518891E-2</v>
      </c>
      <c r="T53" s="22">
        <f t="shared" si="19"/>
        <v>1</v>
      </c>
      <c r="U53" s="23" t="str">
        <f>U38</f>
        <v>NWGF 90%</v>
      </c>
      <c r="V53" s="24">
        <v>-43.860137931034558</v>
      </c>
      <c r="W53" s="29">
        <v>0.30408472012102872</v>
      </c>
      <c r="X53" s="29">
        <f>100%-W53-Y53</f>
        <v>0.56127080181543121</v>
      </c>
      <c r="Y53" s="110">
        <v>0.1346444780635401</v>
      </c>
      <c r="AR53" s="57"/>
    </row>
    <row r="54" spans="2:44" x14ac:dyDescent="0.25">
      <c r="B54" s="22">
        <f t="shared" si="17"/>
        <v>2</v>
      </c>
      <c r="C54" s="32" t="str">
        <f>C39</f>
        <v>NWGF 92%</v>
      </c>
      <c r="D54" s="120">
        <v>-56.784261954262</v>
      </c>
      <c r="E54" s="29">
        <v>0.21237113402061855</v>
      </c>
      <c r="F54" s="29">
        <f>100%-E54-G54</f>
        <v>0.66941580756013741</v>
      </c>
      <c r="G54" s="110">
        <v>0.11821305841924398</v>
      </c>
      <c r="K54" s="22">
        <f t="shared" si="18"/>
        <v>2</v>
      </c>
      <c r="L54" s="23" t="str">
        <f>L39</f>
        <v>NWGF 92%</v>
      </c>
      <c r="M54" s="17">
        <v>-185.52942307692314</v>
      </c>
      <c r="N54" s="29">
        <v>0.11712846347607053</v>
      </c>
      <c r="O54" s="29">
        <f>100%-N54-P54</f>
        <v>0.80352644836272036</v>
      </c>
      <c r="P54" s="110">
        <v>7.9345088161209068E-2</v>
      </c>
      <c r="T54" s="22">
        <f t="shared" si="19"/>
        <v>2</v>
      </c>
      <c r="U54" s="23" t="str">
        <f>U39</f>
        <v>NWGF 92%</v>
      </c>
      <c r="V54" s="24">
        <v>5.0134153846153815</v>
      </c>
      <c r="W54" s="29">
        <v>0.32677760968229952</v>
      </c>
      <c r="X54" s="29">
        <f>100%-W54-Y54</f>
        <v>0.50832072617246604</v>
      </c>
      <c r="Y54" s="110">
        <v>0.16490166414523449</v>
      </c>
      <c r="AR54" s="57"/>
    </row>
    <row r="55" spans="2:44" x14ac:dyDescent="0.25">
      <c r="B55" s="14">
        <f t="shared" si="17"/>
        <v>3</v>
      </c>
      <c r="C55" s="31" t="str">
        <f>C40</f>
        <v>NWGF 95%</v>
      </c>
      <c r="D55" s="120">
        <v>-55.265383631713583</v>
      </c>
      <c r="E55" s="29">
        <v>0.34020618556701032</v>
      </c>
      <c r="F55" s="29">
        <f t="shared" ref="F55:F56" si="20">100%-E55-G55</f>
        <v>0.4625429553264605</v>
      </c>
      <c r="G55" s="110">
        <v>0.1972508591065292</v>
      </c>
      <c r="K55" s="14">
        <f t="shared" si="18"/>
        <v>3</v>
      </c>
      <c r="L55" s="15" t="str">
        <f>L40</f>
        <v>NWGF 95%</v>
      </c>
      <c r="M55" s="17">
        <v>-178.30380622837379</v>
      </c>
      <c r="N55" s="29">
        <v>0.22040302267002518</v>
      </c>
      <c r="O55" s="29">
        <f t="shared" ref="O55:O56" si="21">100%-N55-P55</f>
        <v>0.6360201511335013</v>
      </c>
      <c r="P55" s="110">
        <v>0.14357682619647355</v>
      </c>
      <c r="T55" s="14">
        <f t="shared" si="19"/>
        <v>3</v>
      </c>
      <c r="U55" s="15" t="str">
        <f>U40</f>
        <v>NWGF 95%</v>
      </c>
      <c r="V55" s="24">
        <v>16.860588235294102</v>
      </c>
      <c r="W55" s="29">
        <v>0.48411497730711045</v>
      </c>
      <c r="X55" s="29">
        <f t="shared" ref="X55:X56" si="22">100%-W55-Y55</f>
        <v>0.25416036308623291</v>
      </c>
      <c r="Y55" s="110">
        <v>0.26172465960665658</v>
      </c>
      <c r="AR55" s="57"/>
    </row>
    <row r="56" spans="2:44" x14ac:dyDescent="0.25">
      <c r="B56" s="18">
        <f t="shared" si="17"/>
        <v>4</v>
      </c>
      <c r="C56" s="33" t="str">
        <f>C41</f>
        <v>NWGF 98%</v>
      </c>
      <c r="D56" s="121">
        <v>-26.165394736842103</v>
      </c>
      <c r="E56" s="30">
        <v>0.54776632302405504</v>
      </c>
      <c r="F56" s="30">
        <f t="shared" si="20"/>
        <v>0.11202749140893464</v>
      </c>
      <c r="G56" s="111">
        <v>0.34020618556701032</v>
      </c>
      <c r="K56" s="18">
        <f t="shared" si="18"/>
        <v>4</v>
      </c>
      <c r="L56" s="19" t="str">
        <f>L41</f>
        <v>NWGF 98%</v>
      </c>
      <c r="M56" s="20">
        <v>-33.732405063291118</v>
      </c>
      <c r="N56" s="30">
        <v>0.51763224181360201</v>
      </c>
      <c r="O56" s="30">
        <f t="shared" si="21"/>
        <v>0.10453400503778337</v>
      </c>
      <c r="P56" s="111">
        <v>0.37783375314861462</v>
      </c>
      <c r="T56" s="18">
        <f t="shared" si="19"/>
        <v>4</v>
      </c>
      <c r="U56" s="19" t="str">
        <f>U41</f>
        <v>NWGF 98%</v>
      </c>
      <c r="V56" s="34">
        <v>-16.90524956970739</v>
      </c>
      <c r="W56" s="30">
        <v>0.58396369137670201</v>
      </c>
      <c r="X56" s="30">
        <f t="shared" si="22"/>
        <v>0.12102874432677757</v>
      </c>
      <c r="Y56" s="111">
        <v>0.29500756429652042</v>
      </c>
      <c r="AR56" s="57"/>
    </row>
    <row r="62" spans="2:44" x14ac:dyDescent="0.25">
      <c r="B62" s="1" t="s">
        <v>102</v>
      </c>
      <c r="C62" s="2"/>
      <c r="D62" s="21"/>
      <c r="E62" s="2"/>
      <c r="F62" s="2" t="str">
        <f>$F$2</f>
        <v>SNOPR Scenario Int-13</v>
      </c>
      <c r="G62" s="106"/>
      <c r="K62" s="1" t="s">
        <v>99</v>
      </c>
      <c r="L62" s="2"/>
      <c r="M62" s="21"/>
      <c r="N62" s="2"/>
      <c r="O62" s="2" t="str">
        <f>$F$2</f>
        <v>SNOPR Scenario Int-13</v>
      </c>
      <c r="P62" s="106"/>
      <c r="T62" s="1" t="s">
        <v>98</v>
      </c>
      <c r="U62" s="2"/>
      <c r="V62" s="21"/>
      <c r="W62" s="21"/>
      <c r="X62" s="2" t="str">
        <f>$F$2</f>
        <v>SNOPR Scenario Int-13</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-581.38588679245277</v>
      </c>
      <c r="E68" s="29">
        <v>0.22576687116564417</v>
      </c>
      <c r="F68" s="29">
        <f>100%-E68-G68</f>
        <v>0.67484662576687116</v>
      </c>
      <c r="G68" s="110">
        <v>9.9386503067484658E-2</v>
      </c>
      <c r="K68" s="22">
        <f t="shared" si="27"/>
        <v>1</v>
      </c>
      <c r="L68" s="23" t="str">
        <f>L53</f>
        <v>NWGF 90%</v>
      </c>
      <c r="M68" s="24">
        <v>-1414.3715873015872</v>
      </c>
      <c r="N68" s="29">
        <v>0.10884353741496598</v>
      </c>
      <c r="O68" s="29">
        <f>100%-N68-P68</f>
        <v>0.8571428571428571</v>
      </c>
      <c r="P68" s="110">
        <v>3.4013605442176874E-2</v>
      </c>
      <c r="T68" s="22">
        <f t="shared" si="28"/>
        <v>1</v>
      </c>
      <c r="U68" s="23" t="str">
        <f>U53</f>
        <v>NWGF 90%</v>
      </c>
      <c r="V68" s="24">
        <v>-321.59331683168318</v>
      </c>
      <c r="W68" s="29">
        <v>0.36363636363636365</v>
      </c>
      <c r="X68" s="29">
        <f>100%-W68-Y68</f>
        <v>0.4598930481283422</v>
      </c>
      <c r="Y68" s="110">
        <v>0.17647058823529413</v>
      </c>
    </row>
    <row r="69" spans="2:25" x14ac:dyDescent="0.25">
      <c r="B69" s="14">
        <f t="shared" si="26"/>
        <v>2</v>
      </c>
      <c r="C69" s="15" t="str">
        <f>C54</f>
        <v>NWGF 92%</v>
      </c>
      <c r="D69" s="17">
        <v>-505.59501618122994</v>
      </c>
      <c r="E69" s="29">
        <v>0.25153374233128833</v>
      </c>
      <c r="F69" s="29">
        <f>100%-E69-G69</f>
        <v>0.62085889570552144</v>
      </c>
      <c r="G69" s="110">
        <v>0.1276073619631902</v>
      </c>
      <c r="K69" s="14">
        <f t="shared" si="27"/>
        <v>2</v>
      </c>
      <c r="L69" s="15" t="str">
        <f>L54</f>
        <v>NWGF 92%</v>
      </c>
      <c r="M69" s="24">
        <v>-1085.9902272727272</v>
      </c>
      <c r="N69" s="29">
        <v>0.1383219954648526</v>
      </c>
      <c r="O69" s="29">
        <f>100%-N69-P69</f>
        <v>0.8004535147392291</v>
      </c>
      <c r="P69" s="110">
        <v>6.1224489795918366E-2</v>
      </c>
      <c r="T69" s="14">
        <f t="shared" si="28"/>
        <v>2</v>
      </c>
      <c r="U69" s="15" t="str">
        <f>U54</f>
        <v>NWGF 92%</v>
      </c>
      <c r="V69" s="24">
        <v>-274.48742081447972</v>
      </c>
      <c r="W69" s="29">
        <v>0.38502673796791442</v>
      </c>
      <c r="X69" s="29">
        <f>100%-W69-Y69</f>
        <v>0.40909090909090912</v>
      </c>
      <c r="Y69" s="110">
        <v>0.20588235294117646</v>
      </c>
    </row>
    <row r="70" spans="2:25" x14ac:dyDescent="0.25">
      <c r="B70" s="14">
        <f t="shared" si="26"/>
        <v>3</v>
      </c>
      <c r="C70" s="15" t="str">
        <f>C55</f>
        <v>NWGF 95%</v>
      </c>
      <c r="D70" s="17">
        <v>-448.22404564315354</v>
      </c>
      <c r="E70" s="29">
        <v>0.40490797546012269</v>
      </c>
      <c r="F70" s="29">
        <f t="shared" ref="F70:F71" si="29">100%-E70-G70</f>
        <v>0.4085889570552147</v>
      </c>
      <c r="G70" s="110">
        <v>0.18650306748466258</v>
      </c>
      <c r="K70" s="14">
        <f t="shared" si="27"/>
        <v>3</v>
      </c>
      <c r="L70" s="15" t="str">
        <f>L55</f>
        <v>NWGF 95%</v>
      </c>
      <c r="M70" s="24">
        <v>-791.76017751479276</v>
      </c>
      <c r="N70" s="29">
        <v>0.27210884353741499</v>
      </c>
      <c r="O70" s="29">
        <f t="shared" ref="O70:O71" si="30">100%-N70-P70</f>
        <v>0.61678004535147379</v>
      </c>
      <c r="P70" s="110">
        <v>0.1111111111111111</v>
      </c>
      <c r="T70" s="14">
        <f t="shared" si="28"/>
        <v>3</v>
      </c>
      <c r="U70" s="15" t="str">
        <f>U55</f>
        <v>NWGF 95%</v>
      </c>
      <c r="V70" s="24">
        <v>-262.73648562300309</v>
      </c>
      <c r="W70" s="29">
        <v>0.56149732620320858</v>
      </c>
      <c r="X70" s="29">
        <f t="shared" ref="X70:X71" si="31">100%-W70-Y70</f>
        <v>0.16310160427807485</v>
      </c>
      <c r="Y70" s="110">
        <v>0.27540106951871657</v>
      </c>
    </row>
    <row r="71" spans="2:25" x14ac:dyDescent="0.25">
      <c r="B71" s="18">
        <f t="shared" si="26"/>
        <v>4</v>
      </c>
      <c r="C71" s="19" t="str">
        <f>C56</f>
        <v>NWGF 98%</v>
      </c>
      <c r="D71" s="20">
        <v>-310.87476572958485</v>
      </c>
      <c r="E71" s="30">
        <v>0.62699386503067489</v>
      </c>
      <c r="F71" s="30">
        <f t="shared" si="29"/>
        <v>8.3435582822085852E-2</v>
      </c>
      <c r="G71" s="111">
        <v>0.28957055214723926</v>
      </c>
      <c r="K71" s="18">
        <f t="shared" si="27"/>
        <v>4</v>
      </c>
      <c r="L71" s="19" t="str">
        <f>L56</f>
        <v>NWGF 98%</v>
      </c>
      <c r="M71" s="34">
        <v>-313.55127764127758</v>
      </c>
      <c r="N71" s="30">
        <v>0.6281179138321995</v>
      </c>
      <c r="O71" s="30">
        <f t="shared" si="30"/>
        <v>7.7097505668934307E-2</v>
      </c>
      <c r="P71" s="111">
        <v>0.29478458049886619</v>
      </c>
      <c r="T71" s="18">
        <f t="shared" si="28"/>
        <v>4</v>
      </c>
      <c r="U71" s="19" t="str">
        <f>U56</f>
        <v>NWGF 98%</v>
      </c>
      <c r="V71" s="34">
        <v>-307.67082352941168</v>
      </c>
      <c r="W71" s="30">
        <v>0.62566844919786091</v>
      </c>
      <c r="X71" s="30">
        <f t="shared" si="31"/>
        <v>9.0909090909090939E-2</v>
      </c>
      <c r="Y71" s="111">
        <v>0.28342245989304815</v>
      </c>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172</v>
      </c>
      <c r="G2" s="2"/>
      <c r="K2" s="1" t="s">
        <v>142</v>
      </c>
      <c r="L2" s="2"/>
      <c r="M2" s="21"/>
      <c r="N2" s="2"/>
      <c r="O2" s="2" t="str">
        <f>$F$2</f>
        <v>SNOPR Scenario Int-13.55</v>
      </c>
      <c r="P2" s="106"/>
      <c r="T2" s="1" t="s">
        <v>143</v>
      </c>
      <c r="U2" s="2"/>
      <c r="V2" s="21"/>
      <c r="W2" s="2"/>
      <c r="X2" s="2" t="str">
        <f>$F$2</f>
        <v>SNOPR Scenario Int-13.55</v>
      </c>
      <c r="Y2" s="106"/>
      <c r="AC2" s="1" t="s">
        <v>144</v>
      </c>
      <c r="AD2" s="2"/>
      <c r="AE2" s="21"/>
      <c r="AF2" s="2"/>
      <c r="AG2" s="2" t="str">
        <f>$F$2</f>
        <v>SNOPR Scenario Int-13.55</v>
      </c>
      <c r="AH2" s="106"/>
      <c r="AL2" s="1" t="s">
        <v>145</v>
      </c>
      <c r="AM2" s="2"/>
      <c r="AN2" s="21"/>
      <c r="AO2" s="2"/>
      <c r="AP2" s="2" t="str">
        <f>$F$2</f>
        <v>SNOPR Scenario Int-13.55</v>
      </c>
      <c r="AQ2" s="106"/>
      <c r="AU2" s="1" t="s">
        <v>82</v>
      </c>
      <c r="AV2" s="2"/>
      <c r="AW2" s="21"/>
      <c r="AX2" s="2"/>
      <c r="AY2" s="2" t="str">
        <f>$F$2</f>
        <v>SNOPR Scenario Int-13.55</v>
      </c>
      <c r="AZ2" s="106"/>
      <c r="BD2" s="1" t="s">
        <v>84</v>
      </c>
      <c r="BE2" s="2"/>
      <c r="BF2" s="21"/>
      <c r="BG2" s="2"/>
      <c r="BH2" s="2" t="str">
        <f>$F$2</f>
        <v>SNOPR Scenario Int-13.55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-185.79632595416399</v>
      </c>
      <c r="E8" s="29">
        <v>0.13059999999999999</v>
      </c>
      <c r="F8" s="29">
        <v>0.79400000000000004</v>
      </c>
      <c r="G8" s="110">
        <v>7.5399999999999995E-2</v>
      </c>
      <c r="K8" s="22">
        <v>1</v>
      </c>
      <c r="L8" s="23" t="s">
        <v>78</v>
      </c>
      <c r="M8" s="24">
        <v>-217.03624401913873</v>
      </c>
      <c r="N8" s="29">
        <v>0.17069465543433227</v>
      </c>
      <c r="O8" s="29">
        <f>100%-N8-P8</f>
        <v>0.76273995304515951</v>
      </c>
      <c r="P8" s="110">
        <v>6.6565391520508221E-2</v>
      </c>
      <c r="T8" s="22">
        <v>1</v>
      </c>
      <c r="U8" s="23" t="s">
        <v>78</v>
      </c>
      <c r="V8" s="24">
        <v>280.25062068965525</v>
      </c>
      <c r="W8" s="29">
        <v>1.0096930533117932E-2</v>
      </c>
      <c r="X8" s="29">
        <f>100%-W8-Y8</f>
        <v>0.8877221324717286</v>
      </c>
      <c r="Y8" s="110">
        <v>0.10218093699515347</v>
      </c>
      <c r="AC8" s="22">
        <v>1</v>
      </c>
      <c r="AD8" s="23" t="s">
        <v>78</v>
      </c>
      <c r="AE8" s="24">
        <v>-368.90066666666655</v>
      </c>
      <c r="AF8" s="29">
        <v>0.2132701421800948</v>
      </c>
      <c r="AG8" s="29">
        <f>100%-AF8-AH8</f>
        <v>0.7345971563981043</v>
      </c>
      <c r="AH8" s="110">
        <v>5.2132701421800945E-2</v>
      </c>
      <c r="AL8" s="22">
        <v>1</v>
      </c>
      <c r="AM8" s="23" t="s">
        <v>78</v>
      </c>
      <c r="AN8" s="24">
        <v>1465.83</v>
      </c>
      <c r="AO8" s="29">
        <v>0</v>
      </c>
      <c r="AP8" s="29">
        <f>100%-AO8-AQ8</f>
        <v>0.88888888888888884</v>
      </c>
      <c r="AQ8" s="110">
        <v>0.1111111111111111</v>
      </c>
      <c r="AU8" s="22">
        <v>1</v>
      </c>
      <c r="AV8" s="23" t="s">
        <v>78</v>
      </c>
      <c r="AW8" s="24">
        <v>-221.27432093023251</v>
      </c>
      <c r="AX8" s="29">
        <v>0.1719001610305958</v>
      </c>
      <c r="AY8" s="29">
        <f>100%-AX8-AZ8</f>
        <v>0.76194310252281272</v>
      </c>
      <c r="AZ8" s="110">
        <v>6.6156736446591521E-2</v>
      </c>
      <c r="BD8" s="22">
        <v>1</v>
      </c>
      <c r="BE8" s="23" t="s">
        <v>78</v>
      </c>
      <c r="BF8" s="24">
        <v>312.07825503355707</v>
      </c>
      <c r="BG8" s="29">
        <v>9.8116169544740974E-3</v>
      </c>
      <c r="BH8" s="29">
        <f>100%-BG8-BI8</f>
        <v>0.88775510204081631</v>
      </c>
      <c r="BI8" s="110">
        <v>0.10243328100470958</v>
      </c>
    </row>
    <row r="9" spans="2:61" x14ac:dyDescent="0.25">
      <c r="B9" s="22">
        <v>2</v>
      </c>
      <c r="C9" s="32" t="s">
        <v>79</v>
      </c>
      <c r="D9" s="119">
        <v>-114.76234246473253</v>
      </c>
      <c r="E9" s="29">
        <v>0.14990000000000001</v>
      </c>
      <c r="F9" s="29">
        <v>0.73429999999999995</v>
      </c>
      <c r="G9" s="110">
        <v>0.1158</v>
      </c>
      <c r="K9" s="22">
        <v>2</v>
      </c>
      <c r="L9" s="23" t="s">
        <v>79</v>
      </c>
      <c r="M9" s="24">
        <v>-173.24987603305775</v>
      </c>
      <c r="N9" s="29">
        <v>0.18768125949454495</v>
      </c>
      <c r="O9" s="29">
        <f t="shared" ref="O9:O11" si="0">100%-N9-P9</f>
        <v>0.71550890760944619</v>
      </c>
      <c r="P9" s="110">
        <v>9.6809832896008835E-2</v>
      </c>
      <c r="T9" s="22">
        <v>2</v>
      </c>
      <c r="U9" s="23" t="s">
        <v>79</v>
      </c>
      <c r="V9" s="24">
        <v>223.0949177330896</v>
      </c>
      <c r="W9" s="29">
        <v>3.5137318255250405E-2</v>
      </c>
      <c r="X9" s="29">
        <f t="shared" ref="X9:X11" si="1">100%-W9-Y9</f>
        <v>0.79240710823909533</v>
      </c>
      <c r="Y9" s="110">
        <v>0.17245557350565427</v>
      </c>
      <c r="AC9" s="22">
        <v>2</v>
      </c>
      <c r="AD9" s="23" t="s">
        <v>79</v>
      </c>
      <c r="AE9" s="24">
        <v>-330.00462686567164</v>
      </c>
      <c r="AF9" s="29">
        <v>0.23222748815165878</v>
      </c>
      <c r="AG9" s="29">
        <f t="shared" ref="AG9:AG11" si="2">100%-AF9-AH9</f>
        <v>0.70616113744075826</v>
      </c>
      <c r="AH9" s="110">
        <v>6.1611374407582936E-2</v>
      </c>
      <c r="AL9" s="22">
        <v>2</v>
      </c>
      <c r="AM9" s="23" t="s">
        <v>79</v>
      </c>
      <c r="AN9" s="24">
        <v>967.24733333333336</v>
      </c>
      <c r="AO9" s="29">
        <v>1.3888888888888888E-2</v>
      </c>
      <c r="AP9" s="29">
        <f t="shared" ref="AP9:AP11" si="3">100%-AO9-AQ9</f>
        <v>0.79166666666666674</v>
      </c>
      <c r="AQ9" s="110">
        <v>0.19444444444444445</v>
      </c>
      <c r="AU9" s="22">
        <v>2</v>
      </c>
      <c r="AV9" s="23" t="s">
        <v>79</v>
      </c>
      <c r="AW9" s="24">
        <v>-177.47286288701235</v>
      </c>
      <c r="AX9" s="29">
        <v>0.18894256575415996</v>
      </c>
      <c r="AY9" s="29">
        <f t="shared" ref="AY9:AY11" si="4">100%-AX9-AZ9</f>
        <v>0.71524422973698343</v>
      </c>
      <c r="AZ9" s="110">
        <v>9.5813204508856678E-2</v>
      </c>
      <c r="BD9" s="22">
        <v>2</v>
      </c>
      <c r="BE9" s="23" t="s">
        <v>79</v>
      </c>
      <c r="BF9" s="24">
        <v>242.9566370106761</v>
      </c>
      <c r="BG9" s="29">
        <v>3.453689167974882E-2</v>
      </c>
      <c r="BH9" s="29">
        <f t="shared" ref="BH9:BH11" si="5">100%-BG9-BI9</f>
        <v>0.79238618524332805</v>
      </c>
      <c r="BI9" s="110">
        <v>0.17307692307692307</v>
      </c>
    </row>
    <row r="10" spans="2:61" x14ac:dyDescent="0.25">
      <c r="B10" s="14">
        <v>3</v>
      </c>
      <c r="C10" s="31" t="s">
        <v>80</v>
      </c>
      <c r="D10" s="120">
        <v>-77.910929020330229</v>
      </c>
      <c r="E10" s="29">
        <v>0.27929999999999999</v>
      </c>
      <c r="F10" s="29">
        <v>0.52769999999999995</v>
      </c>
      <c r="G10" s="110">
        <v>0.193</v>
      </c>
      <c r="K10" s="14">
        <v>3</v>
      </c>
      <c r="L10" s="15" t="s">
        <v>80</v>
      </c>
      <c r="M10" s="17">
        <v>-137.04525925925924</v>
      </c>
      <c r="N10" s="29">
        <v>0.31584035354232842</v>
      </c>
      <c r="O10" s="29">
        <f t="shared" si="0"/>
        <v>0.5275514431708328</v>
      </c>
      <c r="P10" s="110">
        <v>0.15660820328683883</v>
      </c>
      <c r="T10" s="14">
        <v>3</v>
      </c>
      <c r="U10" s="15" t="s">
        <v>80</v>
      </c>
      <c r="V10" s="17">
        <v>127.59976542137284</v>
      </c>
      <c r="W10" s="29">
        <v>0.15468497576736673</v>
      </c>
      <c r="X10" s="29">
        <f t="shared" si="1"/>
        <v>0.55250403877221321</v>
      </c>
      <c r="Y10" s="110">
        <v>0.29281098546042006</v>
      </c>
      <c r="AC10" s="14">
        <v>3</v>
      </c>
      <c r="AD10" s="15" t="s">
        <v>80</v>
      </c>
      <c r="AE10" s="17">
        <v>-188.31629629629626</v>
      </c>
      <c r="AF10" s="29">
        <v>0.34123222748815168</v>
      </c>
      <c r="AG10" s="29">
        <f t="shared" si="2"/>
        <v>0.51658767772511849</v>
      </c>
      <c r="AH10" s="110">
        <v>0.14218009478672985</v>
      </c>
      <c r="AL10" s="14">
        <v>3</v>
      </c>
      <c r="AM10" s="15" t="s">
        <v>80</v>
      </c>
      <c r="AN10" s="17">
        <v>890.51852941176469</v>
      </c>
      <c r="AO10" s="29">
        <v>8.3333333333333329E-2</v>
      </c>
      <c r="AP10" s="29">
        <f t="shared" si="3"/>
        <v>0.54166666666666663</v>
      </c>
      <c r="AQ10" s="110">
        <v>0.375</v>
      </c>
      <c r="AU10" s="14">
        <v>3</v>
      </c>
      <c r="AV10" s="15" t="s">
        <v>80</v>
      </c>
      <c r="AW10" s="17">
        <v>-138.46945473251014</v>
      </c>
      <c r="AX10" s="29">
        <v>0.31655931293612455</v>
      </c>
      <c r="AY10" s="29">
        <f t="shared" si="4"/>
        <v>0.527241009125067</v>
      </c>
      <c r="AZ10" s="110">
        <v>0.15619967793880837</v>
      </c>
      <c r="BD10" s="14">
        <v>3</v>
      </c>
      <c r="BE10" s="15" t="s">
        <v>80</v>
      </c>
      <c r="BF10" s="17">
        <v>149.48941772151917</v>
      </c>
      <c r="BG10" s="29">
        <v>0.15266875981161696</v>
      </c>
      <c r="BH10" s="29">
        <f t="shared" si="5"/>
        <v>0.55219780219780223</v>
      </c>
      <c r="BI10" s="110">
        <v>0.29513343799058084</v>
      </c>
    </row>
    <row r="11" spans="2:61" x14ac:dyDescent="0.25">
      <c r="B11" s="18">
        <v>4</v>
      </c>
      <c r="C11" s="33" t="s">
        <v>81</v>
      </c>
      <c r="D11" s="121">
        <v>-66.065394255066735</v>
      </c>
      <c r="E11" s="30">
        <v>0.45860000000000001</v>
      </c>
      <c r="F11" s="30">
        <v>0.24329999999999999</v>
      </c>
      <c r="G11" s="111">
        <v>0.29809999999999998</v>
      </c>
      <c r="K11" s="18">
        <v>4</v>
      </c>
      <c r="L11" s="19" t="s">
        <v>81</v>
      </c>
      <c r="M11" s="20">
        <v>-110.85350258732224</v>
      </c>
      <c r="N11" s="30">
        <v>0.52382267642590807</v>
      </c>
      <c r="O11" s="30">
        <f t="shared" si="0"/>
        <v>0.19500069051236013</v>
      </c>
      <c r="P11" s="111">
        <v>0.2811766330617318</v>
      </c>
      <c r="T11" s="18">
        <v>4</v>
      </c>
      <c r="U11" s="19" t="s">
        <v>81</v>
      </c>
      <c r="V11" s="20">
        <v>119.09539553752553</v>
      </c>
      <c r="W11" s="30">
        <v>0.24474959612277866</v>
      </c>
      <c r="X11" s="30">
        <f t="shared" si="1"/>
        <v>0.42447495961227788</v>
      </c>
      <c r="Y11" s="111">
        <v>0.33077544426494343</v>
      </c>
      <c r="AC11" s="18">
        <v>4</v>
      </c>
      <c r="AD11" s="19" t="s">
        <v>81</v>
      </c>
      <c r="AE11" s="20">
        <v>-17.768709677419348</v>
      </c>
      <c r="AF11" s="30">
        <v>0.4881516587677725</v>
      </c>
      <c r="AG11" s="30">
        <f t="shared" si="2"/>
        <v>0.14691943127962082</v>
      </c>
      <c r="AH11" s="111">
        <v>0.36492890995260663</v>
      </c>
      <c r="AL11" s="18">
        <v>4</v>
      </c>
      <c r="AM11" s="19" t="s">
        <v>81</v>
      </c>
      <c r="AN11" s="20">
        <v>550.17711538461538</v>
      </c>
      <c r="AO11" s="30">
        <v>0.27777777777777779</v>
      </c>
      <c r="AP11" s="30">
        <f t="shared" si="3"/>
        <v>0.30555555555555552</v>
      </c>
      <c r="AQ11" s="111">
        <v>0.41666666666666669</v>
      </c>
      <c r="AU11" s="18">
        <v>4</v>
      </c>
      <c r="AV11" s="19" t="s">
        <v>81</v>
      </c>
      <c r="AW11" s="20">
        <v>-108.13548508634241</v>
      </c>
      <c r="AX11" s="30">
        <v>0.52281266774020396</v>
      </c>
      <c r="AY11" s="30">
        <f t="shared" si="4"/>
        <v>0.19363929146537845</v>
      </c>
      <c r="AZ11" s="111">
        <v>0.28354804079441759</v>
      </c>
      <c r="BD11" s="18">
        <v>4</v>
      </c>
      <c r="BE11" s="19" t="s">
        <v>81</v>
      </c>
      <c r="BF11" s="20">
        <v>133.73696930111046</v>
      </c>
      <c r="BG11" s="30">
        <v>0.2456828885400314</v>
      </c>
      <c r="BH11" s="30">
        <f t="shared" si="5"/>
        <v>0.42111459968602827</v>
      </c>
      <c r="BI11" s="111">
        <v>0.33320251177394034</v>
      </c>
    </row>
    <row r="17" spans="2:43" x14ac:dyDescent="0.25">
      <c r="B17" s="1" t="s">
        <v>10</v>
      </c>
      <c r="C17" s="2"/>
      <c r="D17" s="21"/>
      <c r="E17" s="2"/>
      <c r="F17" s="2" t="str">
        <f>$F$2</f>
        <v>SNOPR Scenario Int-13.55</v>
      </c>
      <c r="G17" s="106"/>
      <c r="K17" s="1" t="s">
        <v>146</v>
      </c>
      <c r="L17" s="2"/>
      <c r="M17" s="21"/>
      <c r="N17" s="2"/>
      <c r="O17" s="2" t="str">
        <f>$F$2</f>
        <v>SNOPR Scenario Int-13.55</v>
      </c>
      <c r="P17" s="106"/>
      <c r="T17" s="1" t="s">
        <v>147</v>
      </c>
      <c r="U17" s="2"/>
      <c r="V17" s="21"/>
      <c r="W17" s="2"/>
      <c r="X17" s="2" t="str">
        <f>$F$2</f>
        <v>SNOPR Scenario Int-13.55</v>
      </c>
      <c r="Y17" s="106"/>
      <c r="AC17" s="1" t="s">
        <v>148</v>
      </c>
      <c r="AD17" s="2"/>
      <c r="AE17" s="21"/>
      <c r="AF17" s="2"/>
      <c r="AG17" s="2" t="str">
        <f>$F$2</f>
        <v>SNOPR Scenario Int-13.55</v>
      </c>
      <c r="AH17" s="106"/>
      <c r="AL17" s="1" t="s">
        <v>149</v>
      </c>
      <c r="AM17" s="2"/>
      <c r="AN17" s="21"/>
      <c r="AO17" s="2"/>
      <c r="AP17" s="2" t="str">
        <f>$F$2</f>
        <v>SNOPR Scenario Int-13.55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-471.37145860859761</v>
      </c>
      <c r="E23" s="29">
        <v>0.10417059822608039</v>
      </c>
      <c r="F23" s="29">
        <v>0.84978297792036228</v>
      </c>
      <c r="G23" s="110">
        <v>4.6046423853557276E-2</v>
      </c>
      <c r="K23" s="22">
        <v>1</v>
      </c>
      <c r="L23" s="23" t="s">
        <v>78</v>
      </c>
      <c r="M23" s="24">
        <v>-674.47889070146789</v>
      </c>
      <c r="N23" s="29">
        <v>0.13733792008467849</v>
      </c>
      <c r="O23" s="29">
        <f>100%-N23-P23</f>
        <v>0.84308017994178353</v>
      </c>
      <c r="P23" s="110">
        <v>1.9581899973537972E-2</v>
      </c>
      <c r="T23" s="22">
        <v>1</v>
      </c>
      <c r="U23" s="23" t="s">
        <v>78</v>
      </c>
      <c r="V23" s="24">
        <v>193.22722826086959</v>
      </c>
      <c r="W23" s="29">
        <v>1.5659955257270694E-2</v>
      </c>
      <c r="X23" s="29">
        <f>100%-W23-Y23</f>
        <v>0.86502609992542878</v>
      </c>
      <c r="Y23" s="110">
        <v>0.11931394481730052</v>
      </c>
      <c r="AC23" s="22">
        <v>1</v>
      </c>
      <c r="AD23" s="23" t="s">
        <v>78</v>
      </c>
      <c r="AE23" s="24">
        <v>-474.21499999999992</v>
      </c>
      <c r="AF23" s="29">
        <v>9.0225563909774431E-2</v>
      </c>
      <c r="AG23" s="29">
        <f>100%-AF23-AH23</f>
        <v>0.88721804511278202</v>
      </c>
      <c r="AH23" s="110">
        <v>2.2556390977443608E-2</v>
      </c>
      <c r="AL23" s="22">
        <v>1</v>
      </c>
      <c r="AM23" s="23" t="s">
        <v>78</v>
      </c>
      <c r="AN23" s="24">
        <v>1603.6914285714283</v>
      </c>
      <c r="AO23" s="29">
        <v>0</v>
      </c>
      <c r="AP23" s="29">
        <f>100%-AO23-AQ23</f>
        <v>0.84782608695652173</v>
      </c>
      <c r="AQ23" s="110">
        <v>0.15217391304347827</v>
      </c>
    </row>
    <row r="24" spans="2:43" x14ac:dyDescent="0.25">
      <c r="B24" s="22">
        <v>2</v>
      </c>
      <c r="C24" s="32" t="s">
        <v>79</v>
      </c>
      <c r="D24" s="119">
        <v>-300.61852120958076</v>
      </c>
      <c r="E24" s="29">
        <v>0.12549537648612946</v>
      </c>
      <c r="F24" s="29">
        <v>0.77637290054727304</v>
      </c>
      <c r="G24" s="110">
        <v>9.8131722966597473E-2</v>
      </c>
      <c r="K24" s="22">
        <v>2</v>
      </c>
      <c r="L24" s="23" t="s">
        <v>79</v>
      </c>
      <c r="M24" s="24">
        <v>-513.00571253071246</v>
      </c>
      <c r="N24" s="29">
        <v>0.15506747816882774</v>
      </c>
      <c r="O24" s="29">
        <f t="shared" ref="O24:O26" si="6">100%-N24-P24</f>
        <v>0.79015612595924845</v>
      </c>
      <c r="P24" s="110">
        <v>5.4776395871923789E-2</v>
      </c>
      <c r="T24" s="22">
        <v>2</v>
      </c>
      <c r="U24" s="23" t="s">
        <v>79</v>
      </c>
      <c r="V24" s="24">
        <v>149.6249861495844</v>
      </c>
      <c r="W24" s="29">
        <v>4.9217002237136466E-2</v>
      </c>
      <c r="X24" s="29">
        <f t="shared" ref="X24:X26" si="7">100%-W24-Y24</f>
        <v>0.73228933631618198</v>
      </c>
      <c r="Y24" s="110">
        <v>0.21849366144668159</v>
      </c>
      <c r="AC24" s="22">
        <v>2</v>
      </c>
      <c r="AD24" s="23" t="s">
        <v>79</v>
      </c>
      <c r="AE24" s="24">
        <v>-320.03095238095239</v>
      </c>
      <c r="AF24" s="29">
        <v>9.0225563909774431E-2</v>
      </c>
      <c r="AG24" s="29">
        <f t="shared" ref="AG24:AG26" si="8">100%-AF24-AH24</f>
        <v>0.86466165413533835</v>
      </c>
      <c r="AH24" s="110">
        <v>4.5112781954887216E-2</v>
      </c>
      <c r="AL24" s="22">
        <v>2</v>
      </c>
      <c r="AM24" s="23" t="s">
        <v>79</v>
      </c>
      <c r="AN24" s="24">
        <v>1002.3771428571429</v>
      </c>
      <c r="AO24" s="29">
        <v>2.1739130434782608E-2</v>
      </c>
      <c r="AP24" s="29">
        <f t="shared" ref="AP24:AP26" si="9">100%-AO24-AQ24</f>
        <v>0.69565217391304346</v>
      </c>
      <c r="AQ24" s="110">
        <v>0.28260869565217389</v>
      </c>
    </row>
    <row r="25" spans="2:43" x14ac:dyDescent="0.25">
      <c r="B25" s="14">
        <v>3</v>
      </c>
      <c r="C25" s="31" t="s">
        <v>80</v>
      </c>
      <c r="D25" s="120">
        <v>-225.35763090531995</v>
      </c>
      <c r="E25" s="29">
        <v>0.24948103415738818</v>
      </c>
      <c r="F25" s="29">
        <v>0.58124174372523119</v>
      </c>
      <c r="G25" s="110">
        <v>0.16927722211738064</v>
      </c>
      <c r="K25" s="14">
        <v>3</v>
      </c>
      <c r="L25" s="15" t="s">
        <v>80</v>
      </c>
      <c r="M25" s="17">
        <v>-348.51356484762579</v>
      </c>
      <c r="N25" s="29">
        <v>0.25985710505424714</v>
      </c>
      <c r="O25" s="29">
        <f t="shared" si="6"/>
        <v>0.63350092617094478</v>
      </c>
      <c r="P25" s="110">
        <v>0.10664196877480815</v>
      </c>
      <c r="T25" s="14">
        <v>3</v>
      </c>
      <c r="U25" s="15" t="s">
        <v>80</v>
      </c>
      <c r="V25" s="17">
        <v>-29.691318242343591</v>
      </c>
      <c r="W25" s="29">
        <v>0.22222222222222221</v>
      </c>
      <c r="X25" s="29">
        <f t="shared" si="7"/>
        <v>0.4407158836689038</v>
      </c>
      <c r="Y25" s="110">
        <v>0.33706189410887399</v>
      </c>
      <c r="AC25" s="14">
        <v>3</v>
      </c>
      <c r="AD25" s="15" t="s">
        <v>80</v>
      </c>
      <c r="AE25" s="17">
        <v>-67.559600000000017</v>
      </c>
      <c r="AF25" s="29">
        <v>0.21804511278195488</v>
      </c>
      <c r="AG25" s="29">
        <f t="shared" si="8"/>
        <v>0.64661654135338342</v>
      </c>
      <c r="AH25" s="110">
        <v>0.13533834586466165</v>
      </c>
      <c r="AL25" s="14">
        <v>3</v>
      </c>
      <c r="AM25" s="15" t="s">
        <v>80</v>
      </c>
      <c r="AN25" s="17">
        <v>757.60083333333341</v>
      </c>
      <c r="AO25" s="29">
        <v>0.13043478260869565</v>
      </c>
      <c r="AP25" s="29">
        <f t="shared" si="9"/>
        <v>0.5</v>
      </c>
      <c r="AQ25" s="110">
        <v>0.36956521739130432</v>
      </c>
    </row>
    <row r="26" spans="2:43" x14ac:dyDescent="0.25">
      <c r="B26" s="18">
        <v>4</v>
      </c>
      <c r="C26" s="33" t="s">
        <v>81</v>
      </c>
      <c r="D26" s="121">
        <v>-128.99972438043176</v>
      </c>
      <c r="E26" s="30">
        <v>0.51538026042649554</v>
      </c>
      <c r="F26" s="30">
        <v>0.15097188148707302</v>
      </c>
      <c r="G26" s="111">
        <v>0.33364785808643138</v>
      </c>
      <c r="K26" s="18">
        <v>4</v>
      </c>
      <c r="L26" s="19" t="s">
        <v>81</v>
      </c>
      <c r="M26" s="20">
        <v>-152.07417974322397</v>
      </c>
      <c r="N26" s="30">
        <v>0.59857105054247151</v>
      </c>
      <c r="O26" s="30">
        <f t="shared" si="6"/>
        <v>7.9650701243715316E-2</v>
      </c>
      <c r="P26" s="111">
        <v>0.32177824821381318</v>
      </c>
      <c r="T26" s="18">
        <v>4</v>
      </c>
      <c r="U26" s="19" t="s">
        <v>81</v>
      </c>
      <c r="V26" s="20">
        <v>-99.710011737089076</v>
      </c>
      <c r="W26" s="30">
        <v>0.29455630126771065</v>
      </c>
      <c r="X26" s="30">
        <f t="shared" si="7"/>
        <v>0.36614466815809105</v>
      </c>
      <c r="Y26" s="111">
        <v>0.33929903057419836</v>
      </c>
      <c r="AC26" s="18">
        <v>4</v>
      </c>
      <c r="AD26" s="19" t="s">
        <v>81</v>
      </c>
      <c r="AE26" s="20">
        <v>138.43666666666664</v>
      </c>
      <c r="AF26" s="30">
        <v>0.42105263157894735</v>
      </c>
      <c r="AG26" s="30">
        <f t="shared" si="8"/>
        <v>9.7744360902255689E-2</v>
      </c>
      <c r="AH26" s="111">
        <v>0.48120300751879697</v>
      </c>
      <c r="AL26" s="18">
        <v>4</v>
      </c>
      <c r="AM26" s="19" t="s">
        <v>81</v>
      </c>
      <c r="AN26" s="20">
        <v>625.97593749999999</v>
      </c>
      <c r="AO26" s="30">
        <v>0.21739130434782608</v>
      </c>
      <c r="AP26" s="30">
        <f t="shared" si="9"/>
        <v>0.32608695652173919</v>
      </c>
      <c r="AQ26" s="111">
        <v>0.45652173913043476</v>
      </c>
    </row>
    <row r="32" spans="2:43" x14ac:dyDescent="0.25">
      <c r="B32" s="1" t="s">
        <v>12</v>
      </c>
      <c r="C32" s="2"/>
      <c r="D32" s="21"/>
      <c r="E32" s="2"/>
      <c r="F32" s="2" t="str">
        <f>$F$2</f>
        <v>SNOPR Scenario Int-13.55</v>
      </c>
      <c r="G32" s="106"/>
      <c r="K32" s="1" t="s">
        <v>150</v>
      </c>
      <c r="L32" s="2"/>
      <c r="M32" s="21"/>
      <c r="N32" s="2"/>
      <c r="O32" s="2" t="str">
        <f>$F$2</f>
        <v>SNOPR Scenario Int-13.55</v>
      </c>
      <c r="P32" s="106"/>
      <c r="T32" s="1" t="s">
        <v>151</v>
      </c>
      <c r="U32" s="2"/>
      <c r="V32" s="21"/>
      <c r="W32" s="2"/>
      <c r="X32" s="2" t="str">
        <f>$F$2</f>
        <v>SNOPR Scenario Int-13.55</v>
      </c>
      <c r="Y32" s="106"/>
      <c r="AC32" s="1" t="s">
        <v>152</v>
      </c>
      <c r="AD32" s="2"/>
      <c r="AE32" s="21"/>
      <c r="AF32" s="2"/>
      <c r="AG32" s="2" t="str">
        <f>$F$2</f>
        <v>SNOPR Scenario Int-13.55</v>
      </c>
      <c r="AH32" s="106"/>
      <c r="AL32" s="1" t="s">
        <v>153</v>
      </c>
      <c r="AM32" s="2"/>
      <c r="AN32" s="21"/>
      <c r="AO32" s="2"/>
      <c r="AP32" s="2" t="str">
        <f>$F$2</f>
        <v>SNOPR Scenario Int-13.55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-5.9562898838083829</v>
      </c>
      <c r="E38" s="29">
        <v>0.16039140608381194</v>
      </c>
      <c r="F38" s="29">
        <v>0.7311210380770049</v>
      </c>
      <c r="G38" s="110">
        <v>0.10848755583918315</v>
      </c>
      <c r="K38" s="22">
        <v>1</v>
      </c>
      <c r="L38" s="23" t="s">
        <v>78</v>
      </c>
      <c r="M38" s="24">
        <v>-27.183608666215292</v>
      </c>
      <c r="N38" s="29">
        <v>0.20710571923743501</v>
      </c>
      <c r="O38" s="29">
        <f>100%-N38-P38</f>
        <v>0.67504332755632579</v>
      </c>
      <c r="P38" s="110">
        <v>0.11785095320623917</v>
      </c>
      <c r="T38" s="22">
        <v>1</v>
      </c>
      <c r="U38" s="23" t="s">
        <v>78</v>
      </c>
      <c r="V38" s="24">
        <v>431.31009433962259</v>
      </c>
      <c r="W38" s="29">
        <v>3.524229074889868E-3</v>
      </c>
      <c r="X38" s="29">
        <f>100%-W38-Y38</f>
        <v>0.91453744493392064</v>
      </c>
      <c r="Y38" s="110">
        <v>8.1938325991189428E-2</v>
      </c>
      <c r="AC38" s="22">
        <v>1</v>
      </c>
      <c r="AD38" s="23" t="s">
        <v>78</v>
      </c>
      <c r="AE38" s="24">
        <v>-323.7659523809524</v>
      </c>
      <c r="AF38" s="29">
        <v>0.42307692307692307</v>
      </c>
      <c r="AG38" s="29">
        <f>100%-AF38-AH38</f>
        <v>0.47435897435897434</v>
      </c>
      <c r="AH38" s="110">
        <v>0.10256410256410256</v>
      </c>
      <c r="AL38" s="22">
        <v>1</v>
      </c>
      <c r="AM38" s="23" t="s">
        <v>78</v>
      </c>
      <c r="AN38" s="24">
        <v>500.8</v>
      </c>
      <c r="AO38" s="29">
        <v>0</v>
      </c>
      <c r="AP38" s="29">
        <f>100%-AO38-AQ38</f>
        <v>0.96153846153846156</v>
      </c>
      <c r="AQ38" s="110">
        <v>3.8461538461538464E-2</v>
      </c>
    </row>
    <row r="39" spans="2:44" x14ac:dyDescent="0.25">
      <c r="B39" s="22">
        <v>2</v>
      </c>
      <c r="C39" s="32" t="s">
        <v>79</v>
      </c>
      <c r="D39" s="119">
        <v>34.856931864510017</v>
      </c>
      <c r="E39" s="29">
        <v>0.17740906190172304</v>
      </c>
      <c r="F39" s="29">
        <v>0.68687513295043612</v>
      </c>
      <c r="G39" s="110">
        <v>0.13571580514784087</v>
      </c>
      <c r="K39" s="22">
        <v>2</v>
      </c>
      <c r="L39" s="23" t="s">
        <v>79</v>
      </c>
      <c r="M39" s="24">
        <v>-1.0448630136986361</v>
      </c>
      <c r="N39" s="29">
        <v>0.22328134026574234</v>
      </c>
      <c r="O39" s="29">
        <f t="shared" ref="O39:O41" si="10">100%-N39-P39</f>
        <v>0.63402657423454656</v>
      </c>
      <c r="P39" s="110">
        <v>0.14269208549971116</v>
      </c>
      <c r="T39" s="22">
        <v>2</v>
      </c>
      <c r="U39" s="23" t="s">
        <v>79</v>
      </c>
      <c r="V39" s="24">
        <v>365.68978494623656</v>
      </c>
      <c r="W39" s="29">
        <v>1.8502202643171806E-2</v>
      </c>
      <c r="X39" s="29">
        <f t="shared" ref="X39:X41" si="11">100%-W39-Y39</f>
        <v>0.86343612334801767</v>
      </c>
      <c r="Y39" s="110">
        <v>0.11806167400881057</v>
      </c>
      <c r="AC39" s="22">
        <v>2</v>
      </c>
      <c r="AD39" s="23" t="s">
        <v>79</v>
      </c>
      <c r="AE39" s="24">
        <v>-334.55782608695642</v>
      </c>
      <c r="AF39" s="29">
        <v>0.47435897435897434</v>
      </c>
      <c r="AG39" s="29">
        <f t="shared" ref="AG39:AG41" si="12">100%-AF39-AH39</f>
        <v>0.4358974358974359</v>
      </c>
      <c r="AH39" s="110">
        <v>8.9743589743589744E-2</v>
      </c>
      <c r="AL39" s="22">
        <v>2</v>
      </c>
      <c r="AM39" s="23" t="s">
        <v>79</v>
      </c>
      <c r="AN39" s="24">
        <v>475.43</v>
      </c>
      <c r="AO39" s="29">
        <v>0</v>
      </c>
      <c r="AP39" s="29">
        <f t="shared" ref="AP39:AP41" si="13">100%-AO39-AQ39</f>
        <v>0.96153846153846156</v>
      </c>
      <c r="AQ39" s="110">
        <v>3.8461538461538464E-2</v>
      </c>
    </row>
    <row r="40" spans="2:44" x14ac:dyDescent="0.25">
      <c r="B40" s="14">
        <v>3</v>
      </c>
      <c r="C40" s="31" t="s">
        <v>80</v>
      </c>
      <c r="D40" s="120">
        <v>52.753700166088393</v>
      </c>
      <c r="E40" s="29">
        <v>0.31291214635184006</v>
      </c>
      <c r="F40" s="29">
        <v>0.46734737289938311</v>
      </c>
      <c r="G40" s="110">
        <v>0.21974048074877686</v>
      </c>
      <c r="K40" s="14">
        <v>3</v>
      </c>
      <c r="L40" s="15" t="s">
        <v>80</v>
      </c>
      <c r="M40" s="17">
        <v>-11.092629801604035</v>
      </c>
      <c r="N40" s="29">
        <v>0.37694974003466203</v>
      </c>
      <c r="O40" s="29">
        <f t="shared" si="10"/>
        <v>0.41190063547082617</v>
      </c>
      <c r="P40" s="110">
        <v>0.21114962449451186</v>
      </c>
      <c r="T40" s="14">
        <v>3</v>
      </c>
      <c r="U40" s="15" t="s">
        <v>80</v>
      </c>
      <c r="V40" s="17">
        <v>422.91377499999993</v>
      </c>
      <c r="W40" s="29">
        <v>7.4889867841409691E-2</v>
      </c>
      <c r="X40" s="29">
        <f t="shared" si="11"/>
        <v>0.68458149779735677</v>
      </c>
      <c r="Y40" s="110">
        <v>0.24052863436123348</v>
      </c>
      <c r="AC40" s="14">
        <v>3</v>
      </c>
      <c r="AD40" s="15" t="s">
        <v>80</v>
      </c>
      <c r="AE40" s="17">
        <v>-292.41689655172411</v>
      </c>
      <c r="AF40" s="29">
        <v>0.55128205128205132</v>
      </c>
      <c r="AG40" s="29">
        <f t="shared" si="12"/>
        <v>0.29487179487179482</v>
      </c>
      <c r="AH40" s="110">
        <v>0.15384615384615385</v>
      </c>
      <c r="AL40" s="14">
        <v>3</v>
      </c>
      <c r="AM40" s="15" t="s">
        <v>80</v>
      </c>
      <c r="AN40" s="17">
        <v>1209.5210000000002</v>
      </c>
      <c r="AO40" s="29">
        <v>0</v>
      </c>
      <c r="AP40" s="29">
        <f t="shared" si="13"/>
        <v>0.61538461538461542</v>
      </c>
      <c r="AQ40" s="110">
        <v>0.38461538461538464</v>
      </c>
    </row>
    <row r="41" spans="2:44" x14ac:dyDescent="0.25">
      <c r="B41" s="18">
        <v>4</v>
      </c>
      <c r="C41" s="33" t="s">
        <v>81</v>
      </c>
      <c r="D41" s="121">
        <v>26.22324695550024</v>
      </c>
      <c r="E41" s="30">
        <v>0.39459689427781325</v>
      </c>
      <c r="F41" s="30">
        <v>0.34737289938311</v>
      </c>
      <c r="G41" s="111">
        <v>0.25803020633907681</v>
      </c>
      <c r="K41" s="18">
        <v>4</v>
      </c>
      <c r="L41" s="19" t="s">
        <v>81</v>
      </c>
      <c r="M41" s="20">
        <v>-56.923501306457631</v>
      </c>
      <c r="N41" s="30">
        <v>0.44222992489890239</v>
      </c>
      <c r="O41" s="30">
        <f t="shared" si="10"/>
        <v>0.32091276718659734</v>
      </c>
      <c r="P41" s="111">
        <v>0.2368573079145003</v>
      </c>
      <c r="T41" s="18">
        <v>4</v>
      </c>
      <c r="U41" s="19" t="s">
        <v>81</v>
      </c>
      <c r="V41" s="20">
        <v>416.41948963317395</v>
      </c>
      <c r="W41" s="30">
        <v>0.18590308370044054</v>
      </c>
      <c r="X41" s="30">
        <f t="shared" si="11"/>
        <v>0.4933920704845815</v>
      </c>
      <c r="Y41" s="111">
        <v>0.32070484581497799</v>
      </c>
      <c r="AC41" s="18">
        <v>4</v>
      </c>
      <c r="AD41" s="19" t="s">
        <v>81</v>
      </c>
      <c r="AE41" s="20">
        <v>-322.74111111111102</v>
      </c>
      <c r="AF41" s="30">
        <v>0.60256410256410253</v>
      </c>
      <c r="AG41" s="30">
        <f t="shared" si="12"/>
        <v>0.23076923076923081</v>
      </c>
      <c r="AH41" s="111">
        <v>0.16666666666666666</v>
      </c>
      <c r="AL41" s="18">
        <v>4</v>
      </c>
      <c r="AM41" s="19" t="s">
        <v>81</v>
      </c>
      <c r="AN41" s="20">
        <v>428.899</v>
      </c>
      <c r="AO41" s="30">
        <v>0.38461538461538464</v>
      </c>
      <c r="AP41" s="30">
        <f t="shared" si="13"/>
        <v>0.26923076923076927</v>
      </c>
      <c r="AQ41" s="111">
        <v>0.34615384615384615</v>
      </c>
    </row>
    <row r="47" spans="2:44" x14ac:dyDescent="0.25">
      <c r="B47" s="1" t="s">
        <v>22</v>
      </c>
      <c r="C47" s="2"/>
      <c r="D47" s="21"/>
      <c r="E47" s="2"/>
      <c r="F47" s="2" t="str">
        <f>$F$2</f>
        <v>SNOPR Scenario Int-13.55</v>
      </c>
      <c r="G47" s="106"/>
      <c r="K47" s="1" t="s">
        <v>100</v>
      </c>
      <c r="L47" s="2"/>
      <c r="M47" s="21"/>
      <c r="N47" s="2"/>
      <c r="O47" s="2" t="str">
        <f>$F$2</f>
        <v>SNOPR Scenario Int-13.55</v>
      </c>
      <c r="P47" s="106"/>
      <c r="T47" s="1" t="s">
        <v>97</v>
      </c>
      <c r="U47" s="2"/>
      <c r="V47" s="21"/>
      <c r="W47" s="2"/>
      <c r="X47" s="2" t="str">
        <f>$F$2</f>
        <v>SNOPR Scenario Int-13.55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-162.89125391849521</v>
      </c>
      <c r="E53" s="29">
        <v>0.13539518900343642</v>
      </c>
      <c r="F53" s="29">
        <f>100%-E53-G53</f>
        <v>0.806872852233677</v>
      </c>
      <c r="G53" s="110">
        <v>5.7731958762886601E-2</v>
      </c>
      <c r="K53" s="22">
        <f t="shared" si="18"/>
        <v>1</v>
      </c>
      <c r="L53" s="23" t="str">
        <f>L38</f>
        <v>NWGF 90%</v>
      </c>
      <c r="M53" s="17">
        <v>-446.16823529411749</v>
      </c>
      <c r="N53" s="29">
        <v>9.1939546599496227E-2</v>
      </c>
      <c r="O53" s="29">
        <f>100%-N53-P53</f>
        <v>0.87405541561712852</v>
      </c>
      <c r="P53" s="110">
        <v>3.4005037783375318E-2</v>
      </c>
      <c r="T53" s="22">
        <f t="shared" si="19"/>
        <v>1</v>
      </c>
      <c r="U53" s="23" t="str">
        <f>U38</f>
        <v>NWGF 90%</v>
      </c>
      <c r="V53" s="24">
        <v>-29.738018433179729</v>
      </c>
      <c r="W53" s="29">
        <v>0.1875945537065053</v>
      </c>
      <c r="X53" s="29">
        <f>100%-W53-Y53</f>
        <v>0.72617246596066565</v>
      </c>
      <c r="Y53" s="110">
        <v>8.6232980332829043E-2</v>
      </c>
      <c r="AR53" s="57"/>
    </row>
    <row r="54" spans="2:44" x14ac:dyDescent="0.25">
      <c r="B54" s="22">
        <f t="shared" si="17"/>
        <v>2</v>
      </c>
      <c r="C54" s="32" t="str">
        <f>C39</f>
        <v>NWGF 92%</v>
      </c>
      <c r="D54" s="120">
        <v>-62.952908163265263</v>
      </c>
      <c r="E54" s="29">
        <v>0.15120274914089346</v>
      </c>
      <c r="F54" s="29">
        <f>100%-E54-G54</f>
        <v>0.75945017182130581</v>
      </c>
      <c r="G54" s="110">
        <v>8.9347079037800689E-2</v>
      </c>
      <c r="K54" s="22">
        <f t="shared" si="18"/>
        <v>2</v>
      </c>
      <c r="L54" s="23" t="str">
        <f>L39</f>
        <v>NWGF 92%</v>
      </c>
      <c r="M54" s="17">
        <v>-223.09047945205495</v>
      </c>
      <c r="N54" s="29">
        <v>0.1070528967254408</v>
      </c>
      <c r="O54" s="29">
        <f>100%-N54-P54</f>
        <v>0.82115869017632237</v>
      </c>
      <c r="P54" s="110">
        <v>7.1788413098236775E-2</v>
      </c>
      <c r="T54" s="22">
        <f t="shared" si="19"/>
        <v>2</v>
      </c>
      <c r="U54" s="23" t="str">
        <f>U39</f>
        <v>NWGF 92%</v>
      </c>
      <c r="V54" s="24">
        <v>32.088089430894314</v>
      </c>
      <c r="W54" s="29">
        <v>0.20423600605143721</v>
      </c>
      <c r="X54" s="29">
        <f>100%-W54-Y54</f>
        <v>0.68532526475037825</v>
      </c>
      <c r="Y54" s="110">
        <v>0.11043872919818457</v>
      </c>
      <c r="AR54" s="57"/>
    </row>
    <row r="55" spans="2:44" x14ac:dyDescent="0.25">
      <c r="B55" s="14">
        <f t="shared" si="17"/>
        <v>3</v>
      </c>
      <c r="C55" s="31" t="str">
        <f>C40</f>
        <v>NWGF 95%</v>
      </c>
      <c r="D55" s="120">
        <v>-33.070921248142632</v>
      </c>
      <c r="E55" s="29">
        <v>0.26804123711340205</v>
      </c>
      <c r="F55" s="29">
        <f t="shared" ref="F55:F56" si="20">100%-E55-G55</f>
        <v>0.56701030927835061</v>
      </c>
      <c r="G55" s="110">
        <v>0.16494845360824742</v>
      </c>
      <c r="K55" s="14">
        <f t="shared" si="18"/>
        <v>3</v>
      </c>
      <c r="L55" s="15" t="str">
        <f>L40</f>
        <v>NWGF 95%</v>
      </c>
      <c r="M55" s="17">
        <v>-191.26556776556788</v>
      </c>
      <c r="N55" s="29">
        <v>0.20151133501259447</v>
      </c>
      <c r="O55" s="29">
        <f t="shared" ref="O55:O56" si="21">100%-N55-P55</f>
        <v>0.66120906801007562</v>
      </c>
      <c r="P55" s="110">
        <v>0.13727959697732997</v>
      </c>
      <c r="T55" s="14">
        <f t="shared" si="19"/>
        <v>3</v>
      </c>
      <c r="U55" s="15" t="str">
        <f>U40</f>
        <v>NWGF 95%</v>
      </c>
      <c r="V55" s="24">
        <v>74.896925000000081</v>
      </c>
      <c r="W55" s="29">
        <v>0.34795763993948564</v>
      </c>
      <c r="X55" s="29">
        <f t="shared" ref="X55:X56" si="22">100%-W55-Y55</f>
        <v>0.45385779122541597</v>
      </c>
      <c r="Y55" s="110">
        <v>0.19818456883509833</v>
      </c>
      <c r="AR55" s="57"/>
    </row>
    <row r="56" spans="2:44" x14ac:dyDescent="0.25">
      <c r="B56" s="18">
        <f t="shared" si="17"/>
        <v>4</v>
      </c>
      <c r="C56" s="33" t="str">
        <f>C41</f>
        <v>NWGF 98%</v>
      </c>
      <c r="D56" s="121">
        <v>-5.9652315608919473</v>
      </c>
      <c r="E56" s="30">
        <v>0.46804123711340206</v>
      </c>
      <c r="F56" s="30">
        <f t="shared" si="20"/>
        <v>0.22955326460481101</v>
      </c>
      <c r="G56" s="111">
        <v>0.30240549828178692</v>
      </c>
      <c r="K56" s="18">
        <f t="shared" si="18"/>
        <v>4</v>
      </c>
      <c r="L56" s="19" t="str">
        <f>L41</f>
        <v>NWGF 98%</v>
      </c>
      <c r="M56" s="20">
        <v>-32.430490620490595</v>
      </c>
      <c r="N56" s="30">
        <v>0.49748110831234255</v>
      </c>
      <c r="O56" s="30">
        <f t="shared" si="21"/>
        <v>0.1335012594458439</v>
      </c>
      <c r="P56" s="111">
        <v>0.36901763224181361</v>
      </c>
      <c r="T56" s="18">
        <f t="shared" si="19"/>
        <v>4</v>
      </c>
      <c r="U56" s="19" t="str">
        <f>U41</f>
        <v>NWGF 98%</v>
      </c>
      <c r="V56" s="34">
        <v>32.809450317124728</v>
      </c>
      <c r="W56" s="30">
        <v>0.43267776096822996</v>
      </c>
      <c r="X56" s="30">
        <f t="shared" si="22"/>
        <v>0.34493192133131617</v>
      </c>
      <c r="Y56" s="111">
        <v>0.22239031770045387</v>
      </c>
      <c r="AR56" s="57"/>
    </row>
    <row r="62" spans="2:44" x14ac:dyDescent="0.25">
      <c r="B62" s="1" t="s">
        <v>102</v>
      </c>
      <c r="C62" s="2"/>
      <c r="D62" s="21"/>
      <c r="E62" s="2"/>
      <c r="F62" s="2" t="str">
        <f>$F$2</f>
        <v>SNOPR Scenario Int-13.55</v>
      </c>
      <c r="G62" s="106"/>
      <c r="K62" s="1" t="s">
        <v>99</v>
      </c>
      <c r="L62" s="2"/>
      <c r="M62" s="21"/>
      <c r="N62" s="2"/>
      <c r="O62" s="2" t="str">
        <f>$F$2</f>
        <v>SNOPR Scenario Int-13.55</v>
      </c>
      <c r="P62" s="106"/>
      <c r="T62" s="1" t="s">
        <v>98</v>
      </c>
      <c r="U62" s="2"/>
      <c r="V62" s="21"/>
      <c r="W62" s="21"/>
      <c r="X62" s="2" t="str">
        <f>$F$2</f>
        <v>SNOPR Scenario Int-13.55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-501.69474418604648</v>
      </c>
      <c r="E68" s="29">
        <v>0.15337423312883436</v>
      </c>
      <c r="F68" s="29">
        <f>100%-E68-G68</f>
        <v>0.77668711656441713</v>
      </c>
      <c r="G68" s="110">
        <v>6.9938650306748465E-2</v>
      </c>
      <c r="K68" s="22">
        <f t="shared" si="27"/>
        <v>1</v>
      </c>
      <c r="L68" s="23" t="str">
        <f>L53</f>
        <v>NWGF 90%</v>
      </c>
      <c r="M68" s="24">
        <v>-1270.9996666666666</v>
      </c>
      <c r="N68" s="29">
        <v>9.9773242630385492E-2</v>
      </c>
      <c r="O68" s="29">
        <f>100%-N68-P68</f>
        <v>0.86621315192743764</v>
      </c>
      <c r="P68" s="110">
        <v>3.4013605442176874E-2</v>
      </c>
      <c r="T68" s="22">
        <f t="shared" si="28"/>
        <v>1</v>
      </c>
      <c r="U68" s="23" t="str">
        <f>U53</f>
        <v>NWGF 90%</v>
      </c>
      <c r="V68" s="24">
        <v>-203.89929032258073</v>
      </c>
      <c r="W68" s="29">
        <v>0.21657754010695188</v>
      </c>
      <c r="X68" s="29">
        <f>100%-W68-Y68</f>
        <v>0.67112299465240643</v>
      </c>
      <c r="Y68" s="110">
        <v>0.11229946524064172</v>
      </c>
    </row>
    <row r="69" spans="2:25" x14ac:dyDescent="0.25">
      <c r="B69" s="14">
        <f t="shared" si="26"/>
        <v>2</v>
      </c>
      <c r="C69" s="15" t="str">
        <f>C54</f>
        <v>NWGF 92%</v>
      </c>
      <c r="D69" s="17">
        <v>-458.96286274509828</v>
      </c>
      <c r="E69" s="29">
        <v>0.18159509202453988</v>
      </c>
      <c r="F69" s="29">
        <f>100%-E69-G69</f>
        <v>0.72883435582822076</v>
      </c>
      <c r="G69" s="110">
        <v>8.957055214723926E-2</v>
      </c>
      <c r="K69" s="14">
        <f t="shared" si="27"/>
        <v>2</v>
      </c>
      <c r="L69" s="15" t="str">
        <f>L54</f>
        <v>NWGF 92%</v>
      </c>
      <c r="M69" s="24">
        <v>-981.51071428571424</v>
      </c>
      <c r="N69" s="29">
        <v>0.12698412698412698</v>
      </c>
      <c r="O69" s="29">
        <f>100%-N69-P69</f>
        <v>0.8117913832199547</v>
      </c>
      <c r="P69" s="110">
        <v>6.1224489795918366E-2</v>
      </c>
      <c r="T69" s="14">
        <f t="shared" si="28"/>
        <v>2</v>
      </c>
      <c r="U69" s="15" t="str">
        <f>U54</f>
        <v>NWGF 92%</v>
      </c>
      <c r="V69" s="24">
        <v>-202.27269005847961</v>
      </c>
      <c r="W69" s="29">
        <v>0.24598930481283424</v>
      </c>
      <c r="X69" s="29">
        <f>100%-W69-Y69</f>
        <v>0.63101604278074863</v>
      </c>
      <c r="Y69" s="110">
        <v>0.12299465240641712</v>
      </c>
    </row>
    <row r="70" spans="2:25" x14ac:dyDescent="0.25">
      <c r="B70" s="14">
        <f t="shared" si="26"/>
        <v>3</v>
      </c>
      <c r="C70" s="15" t="str">
        <f>C55</f>
        <v>NWGF 95%</v>
      </c>
      <c r="D70" s="17">
        <v>-394.86079710144935</v>
      </c>
      <c r="E70" s="29">
        <v>0.31533742331288345</v>
      </c>
      <c r="F70" s="29">
        <f t="shared" ref="F70:F71" si="29">100%-E70-G70</f>
        <v>0.53987730061349692</v>
      </c>
      <c r="G70" s="110">
        <v>0.14478527607361963</v>
      </c>
      <c r="K70" s="14">
        <f t="shared" si="27"/>
        <v>3</v>
      </c>
      <c r="L70" s="15" t="str">
        <f>L55</f>
        <v>NWGF 95%</v>
      </c>
      <c r="M70" s="24">
        <v>-728.1508124999998</v>
      </c>
      <c r="N70" s="29">
        <v>0.24036281179138322</v>
      </c>
      <c r="O70" s="29">
        <f t="shared" ref="O70:O71" si="30">100%-N70-P70</f>
        <v>0.64852607709750565</v>
      </c>
      <c r="P70" s="110">
        <v>0.1111111111111111</v>
      </c>
      <c r="T70" s="14">
        <f t="shared" si="28"/>
        <v>3</v>
      </c>
      <c r="U70" s="15" t="str">
        <f>U55</f>
        <v>NWGF 95%</v>
      </c>
      <c r="V70" s="24">
        <v>-184.91433070866145</v>
      </c>
      <c r="W70" s="29">
        <v>0.40374331550802139</v>
      </c>
      <c r="X70" s="29">
        <f t="shared" ref="X70:X71" si="31">100%-W70-Y70</f>
        <v>0.41176470588235292</v>
      </c>
      <c r="Y70" s="110">
        <v>0.18449197860962566</v>
      </c>
    </row>
    <row r="71" spans="2:25" x14ac:dyDescent="0.25">
      <c r="B71" s="18">
        <f t="shared" si="26"/>
        <v>4</v>
      </c>
      <c r="C71" s="19" t="str">
        <f>C56</f>
        <v>NWGF 98%</v>
      </c>
      <c r="D71" s="20">
        <v>-250.3998206278024</v>
      </c>
      <c r="E71" s="30">
        <v>0.53128834355828225</v>
      </c>
      <c r="F71" s="30">
        <f t="shared" si="29"/>
        <v>0.22576687116564412</v>
      </c>
      <c r="G71" s="111">
        <v>0.24294478527607363</v>
      </c>
      <c r="K71" s="18">
        <f t="shared" si="27"/>
        <v>4</v>
      </c>
      <c r="L71" s="19" t="str">
        <f>L56</f>
        <v>NWGF 98%</v>
      </c>
      <c r="M71" s="34">
        <v>-265.02903797468349</v>
      </c>
      <c r="N71" s="30">
        <v>0.59410430839002271</v>
      </c>
      <c r="O71" s="30">
        <f t="shared" si="30"/>
        <v>0.11337868480725621</v>
      </c>
      <c r="P71" s="111">
        <v>0.29251700680272108</v>
      </c>
      <c r="T71" s="18">
        <f t="shared" si="28"/>
        <v>4</v>
      </c>
      <c r="U71" s="19" t="str">
        <f>U56</f>
        <v>NWGF 98%</v>
      </c>
      <c r="V71" s="34">
        <v>-229.31025547445259</v>
      </c>
      <c r="W71" s="30">
        <v>0.45721925133689839</v>
      </c>
      <c r="X71" s="30">
        <f t="shared" si="31"/>
        <v>0.35828877005347592</v>
      </c>
      <c r="Y71" s="111">
        <v>0.18449197860962566</v>
      </c>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I71"/>
  <sheetViews>
    <sheetView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157</v>
      </c>
      <c r="G2" s="2"/>
      <c r="K2" s="1" t="s">
        <v>142</v>
      </c>
      <c r="L2" s="2"/>
      <c r="M2" s="21"/>
      <c r="N2" s="2"/>
      <c r="O2" s="2" t="str">
        <f>$F$2</f>
        <v>SNOPR Scenario Int-14</v>
      </c>
      <c r="P2" s="106"/>
      <c r="T2" s="1" t="s">
        <v>143</v>
      </c>
      <c r="U2" s="2"/>
      <c r="V2" s="21"/>
      <c r="W2" s="2"/>
      <c r="X2" s="2" t="str">
        <f>$F$2</f>
        <v>SNOPR Scenario Int-14</v>
      </c>
      <c r="Y2" s="106"/>
      <c r="AC2" s="1" t="s">
        <v>144</v>
      </c>
      <c r="AD2" s="2"/>
      <c r="AE2" s="21"/>
      <c r="AF2" s="2"/>
      <c r="AG2" s="2" t="str">
        <f>$F$2</f>
        <v>SNOPR Scenario Int-14</v>
      </c>
      <c r="AH2" s="106"/>
      <c r="AL2" s="1" t="s">
        <v>145</v>
      </c>
      <c r="AM2" s="2"/>
      <c r="AN2" s="21"/>
      <c r="AO2" s="2"/>
      <c r="AP2" s="2" t="str">
        <f>$F$2</f>
        <v>SNOPR Scenario Int-14</v>
      </c>
      <c r="AQ2" s="106"/>
      <c r="AU2" s="1" t="s">
        <v>82</v>
      </c>
      <c r="AV2" s="2"/>
      <c r="AW2" s="21"/>
      <c r="AX2" s="2"/>
      <c r="AY2" s="2" t="str">
        <f>$F$2</f>
        <v>SNOPR Scenario Int-14</v>
      </c>
      <c r="AZ2" s="106"/>
      <c r="BD2" s="1" t="s">
        <v>84</v>
      </c>
      <c r="BE2" s="2"/>
      <c r="BF2" s="21"/>
      <c r="BG2" s="2"/>
      <c r="BH2" s="2" t="str">
        <f>$F$2</f>
        <v>SNOPR Scenario Int-14</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-203.10483556747289</v>
      </c>
      <c r="E8" s="29">
        <v>0.1973</v>
      </c>
      <c r="F8" s="29">
        <v>0.70369999999999999</v>
      </c>
      <c r="G8" s="110">
        <v>9.9000000000000005E-2</v>
      </c>
      <c r="K8" s="22">
        <v>1</v>
      </c>
      <c r="L8" s="23" t="s">
        <v>78</v>
      </c>
      <c r="M8" s="24">
        <v>-258.27752918287877</v>
      </c>
      <c r="N8" s="29">
        <v>0.25908023753625192</v>
      </c>
      <c r="O8" s="29">
        <f>100%-N8-P8</f>
        <v>0.64507664687197896</v>
      </c>
      <c r="P8" s="110">
        <v>9.5843115591769099E-2</v>
      </c>
      <c r="T8" s="22">
        <v>1</v>
      </c>
      <c r="U8" s="23" t="s">
        <v>78</v>
      </c>
      <c r="V8" s="24">
        <v>293.75482315112561</v>
      </c>
      <c r="W8" s="29">
        <v>1.3731825525040387E-2</v>
      </c>
      <c r="X8" s="29">
        <f>100%-W8-Y8</f>
        <v>0.87439418416801296</v>
      </c>
      <c r="Y8" s="110">
        <v>0.11187399030694668</v>
      </c>
      <c r="AC8" s="22">
        <v>1</v>
      </c>
      <c r="AD8" s="23" t="s">
        <v>78</v>
      </c>
      <c r="AE8" s="24">
        <v>-558.13716216216244</v>
      </c>
      <c r="AF8" s="29">
        <v>0.29857819905213268</v>
      </c>
      <c r="AG8" s="29">
        <f>100%-AF8-AH8</f>
        <v>0.64928909952606639</v>
      </c>
      <c r="AH8" s="110">
        <v>5.2132701421800945E-2</v>
      </c>
      <c r="AL8" s="22">
        <v>1</v>
      </c>
      <c r="AM8" s="23" t="s">
        <v>78</v>
      </c>
      <c r="AN8" s="24">
        <v>1489.7450000000001</v>
      </c>
      <c r="AO8" s="29">
        <v>0</v>
      </c>
      <c r="AP8" s="29">
        <f>100%-AO8-AQ8</f>
        <v>0.88888888888888884</v>
      </c>
      <c r="AQ8" s="110">
        <v>0.1111111111111111</v>
      </c>
      <c r="AU8" s="22">
        <v>1</v>
      </c>
      <c r="AV8" s="23" t="s">
        <v>78</v>
      </c>
      <c r="AW8" s="24">
        <v>-266.66996974281329</v>
      </c>
      <c r="AX8" s="29">
        <v>0.26019860440150294</v>
      </c>
      <c r="AY8" s="29">
        <f>100%-AX8-AZ8</f>
        <v>0.64519592055823938</v>
      </c>
      <c r="AZ8" s="110">
        <v>9.4605475040257653E-2</v>
      </c>
      <c r="BD8" s="22">
        <v>1</v>
      </c>
      <c r="BE8" s="23" t="s">
        <v>78</v>
      </c>
      <c r="BF8" s="24">
        <v>323.74830721003138</v>
      </c>
      <c r="BG8" s="29">
        <v>1.3343799058084773E-2</v>
      </c>
      <c r="BH8" s="29">
        <f>100%-BG8-BI8</f>
        <v>0.8748037676609105</v>
      </c>
      <c r="BI8" s="110">
        <v>0.11185243328100471</v>
      </c>
    </row>
    <row r="9" spans="2:61" x14ac:dyDescent="0.25">
      <c r="B9" s="22">
        <v>2</v>
      </c>
      <c r="C9" s="32" t="s">
        <v>79</v>
      </c>
      <c r="D9" s="119">
        <v>-149.18205443283551</v>
      </c>
      <c r="E9" s="29">
        <v>0.2175</v>
      </c>
      <c r="F9" s="29">
        <v>0.63570000000000004</v>
      </c>
      <c r="G9" s="110">
        <v>0.14680000000000001</v>
      </c>
      <c r="K9" s="22">
        <v>2</v>
      </c>
      <c r="L9" s="23" t="s">
        <v>79</v>
      </c>
      <c r="M9" s="24">
        <v>-221.57463032367946</v>
      </c>
      <c r="N9" s="29">
        <v>0.27496202182019058</v>
      </c>
      <c r="O9" s="29">
        <f t="shared" ref="O9:O11" si="0">100%-N9-P9</f>
        <v>0.59466924457947801</v>
      </c>
      <c r="P9" s="110">
        <v>0.13036873360033144</v>
      </c>
      <c r="T9" s="22">
        <v>2</v>
      </c>
      <c r="U9" s="23" t="s">
        <v>79</v>
      </c>
      <c r="V9" s="24">
        <v>219.88694444444448</v>
      </c>
      <c r="W9" s="29">
        <v>4.7253634894991924E-2</v>
      </c>
      <c r="X9" s="29">
        <f t="shared" ref="X9:X11" si="1">100%-W9-Y9</f>
        <v>0.75282714054927302</v>
      </c>
      <c r="Y9" s="110">
        <v>0.19991922455573505</v>
      </c>
      <c r="AC9" s="22">
        <v>2</v>
      </c>
      <c r="AD9" s="23" t="s">
        <v>79</v>
      </c>
      <c r="AE9" s="24">
        <v>-531.64987500000018</v>
      </c>
      <c r="AF9" s="29">
        <v>0.3127962085308057</v>
      </c>
      <c r="AG9" s="29">
        <f t="shared" ref="AG9:AG11" si="2">100%-AF9-AH9</f>
        <v>0.62085308056872035</v>
      </c>
      <c r="AH9" s="110">
        <v>6.6350710900473939E-2</v>
      </c>
      <c r="AL9" s="22">
        <v>2</v>
      </c>
      <c r="AM9" s="23" t="s">
        <v>79</v>
      </c>
      <c r="AN9" s="24">
        <v>925.79250000000013</v>
      </c>
      <c r="AO9" s="29">
        <v>1.3888888888888888E-2</v>
      </c>
      <c r="AP9" s="29">
        <f t="shared" ref="AP9:AP11" si="3">100%-AO9-AQ9</f>
        <v>0.77777777777777779</v>
      </c>
      <c r="AQ9" s="110">
        <v>0.20833333333333334</v>
      </c>
      <c r="AU9" s="22">
        <v>2</v>
      </c>
      <c r="AV9" s="23" t="s">
        <v>79</v>
      </c>
      <c r="AW9" s="24">
        <v>-229.80216583747898</v>
      </c>
      <c r="AX9" s="29">
        <v>0.27603327965646807</v>
      </c>
      <c r="AY9" s="29">
        <f t="shared" ref="AY9:AY11" si="4">100%-AX9-AZ9</f>
        <v>0.59541062801932365</v>
      </c>
      <c r="AZ9" s="110">
        <v>0.12855609232420825</v>
      </c>
      <c r="BD9" s="22">
        <v>2</v>
      </c>
      <c r="BE9" s="23" t="s">
        <v>79</v>
      </c>
      <c r="BF9" s="24">
        <v>237.87179936305745</v>
      </c>
      <c r="BG9" s="29">
        <v>4.6310832025117737E-2</v>
      </c>
      <c r="BH9" s="29">
        <f t="shared" ref="BH9:BH11" si="5">100%-BG9-BI9</f>
        <v>0.75353218210361061</v>
      </c>
      <c r="BI9" s="110">
        <v>0.20015698587127159</v>
      </c>
    </row>
    <row r="10" spans="2:61" x14ac:dyDescent="0.25">
      <c r="B10" s="14">
        <v>3</v>
      </c>
      <c r="C10" s="31" t="s">
        <v>80</v>
      </c>
      <c r="D10" s="120">
        <v>-104.31557097413817</v>
      </c>
      <c r="E10" s="29">
        <v>0.35049999999999998</v>
      </c>
      <c r="F10" s="29">
        <v>0.41820000000000002</v>
      </c>
      <c r="G10" s="110">
        <v>0.23130000000000001</v>
      </c>
      <c r="K10" s="14">
        <v>3</v>
      </c>
      <c r="L10" s="15" t="s">
        <v>80</v>
      </c>
      <c r="M10" s="17">
        <v>-184.82518006795036</v>
      </c>
      <c r="N10" s="29">
        <v>0.41306449385444</v>
      </c>
      <c r="O10" s="29">
        <f t="shared" si="0"/>
        <v>0.39027758596878881</v>
      </c>
      <c r="P10" s="110">
        <v>0.19665792017677117</v>
      </c>
      <c r="T10" s="14">
        <v>3</v>
      </c>
      <c r="U10" s="15" t="s">
        <v>80</v>
      </c>
      <c r="V10" s="17">
        <v>178.31885324779452</v>
      </c>
      <c r="W10" s="29">
        <v>0.1680129240710824</v>
      </c>
      <c r="X10" s="29">
        <f t="shared" si="1"/>
        <v>0.49636510500807757</v>
      </c>
      <c r="Y10" s="110">
        <v>0.33562197092084006</v>
      </c>
      <c r="AC10" s="14">
        <v>3</v>
      </c>
      <c r="AD10" s="15" t="s">
        <v>80</v>
      </c>
      <c r="AE10" s="17">
        <v>-363.94553719008269</v>
      </c>
      <c r="AF10" s="29">
        <v>0.42654028436018959</v>
      </c>
      <c r="AG10" s="29">
        <f t="shared" si="2"/>
        <v>0.42654028436018965</v>
      </c>
      <c r="AH10" s="110">
        <v>0.14691943127962084</v>
      </c>
      <c r="AL10" s="14">
        <v>3</v>
      </c>
      <c r="AM10" s="15" t="s">
        <v>80</v>
      </c>
      <c r="AN10" s="17">
        <v>879.10714285714289</v>
      </c>
      <c r="AO10" s="29">
        <v>0.1111111111111111</v>
      </c>
      <c r="AP10" s="29">
        <f t="shared" si="3"/>
        <v>0.51388888888888884</v>
      </c>
      <c r="AQ10" s="110">
        <v>0.375</v>
      </c>
      <c r="AU10" s="14">
        <v>3</v>
      </c>
      <c r="AV10" s="15" t="s">
        <v>80</v>
      </c>
      <c r="AW10" s="17">
        <v>-189.603302469136</v>
      </c>
      <c r="AX10" s="29">
        <v>0.41344605475040258</v>
      </c>
      <c r="AY10" s="29">
        <f t="shared" si="4"/>
        <v>0.39130434782608692</v>
      </c>
      <c r="AZ10" s="110">
        <v>0.19524959742351047</v>
      </c>
      <c r="BD10" s="14">
        <v>3</v>
      </c>
      <c r="BE10" s="15" t="s">
        <v>80</v>
      </c>
      <c r="BF10" s="17">
        <v>197.45113884555363</v>
      </c>
      <c r="BG10" s="29">
        <v>0.1664050235478807</v>
      </c>
      <c r="BH10" s="29">
        <f t="shared" si="5"/>
        <v>0.49686028257456832</v>
      </c>
      <c r="BI10" s="110">
        <v>0.33673469387755101</v>
      </c>
    </row>
    <row r="11" spans="2:61" x14ac:dyDescent="0.25">
      <c r="B11" s="18">
        <v>4</v>
      </c>
      <c r="C11" s="33" t="s">
        <v>81</v>
      </c>
      <c r="D11" s="121">
        <v>-104.263305241943</v>
      </c>
      <c r="E11" s="30">
        <v>0.53580000000000005</v>
      </c>
      <c r="F11" s="30">
        <v>0.1245</v>
      </c>
      <c r="G11" s="111">
        <v>0.3397</v>
      </c>
      <c r="K11" s="18">
        <v>4</v>
      </c>
      <c r="L11" s="19" t="s">
        <v>81</v>
      </c>
      <c r="M11" s="20">
        <v>-166.02376038478425</v>
      </c>
      <c r="N11" s="30">
        <v>0.62546609584311563</v>
      </c>
      <c r="O11" s="30">
        <f t="shared" si="0"/>
        <v>5.2478939373014732E-2</v>
      </c>
      <c r="P11" s="111">
        <v>0.32205496478386963</v>
      </c>
      <c r="T11" s="18">
        <v>4</v>
      </c>
      <c r="U11" s="19" t="s">
        <v>81</v>
      </c>
      <c r="V11" s="20">
        <v>139.11651432053614</v>
      </c>
      <c r="W11" s="30">
        <v>0.27705977382875607</v>
      </c>
      <c r="X11" s="30">
        <f t="shared" si="1"/>
        <v>0.33723747980613888</v>
      </c>
      <c r="Y11" s="111">
        <v>0.38570274636510499</v>
      </c>
      <c r="AC11" s="18">
        <v>4</v>
      </c>
      <c r="AD11" s="19" t="s">
        <v>81</v>
      </c>
      <c r="AE11" s="20">
        <v>-154.59241206030146</v>
      </c>
      <c r="AF11" s="30">
        <v>0.57345971563981046</v>
      </c>
      <c r="AG11" s="30">
        <f t="shared" si="2"/>
        <v>5.687203791469192E-2</v>
      </c>
      <c r="AH11" s="111">
        <v>0.36966824644549762</v>
      </c>
      <c r="AL11" s="18">
        <v>4</v>
      </c>
      <c r="AM11" s="19" t="s">
        <v>81</v>
      </c>
      <c r="AN11" s="20">
        <v>532.16333333333318</v>
      </c>
      <c r="AO11" s="30">
        <v>0.30555555555555558</v>
      </c>
      <c r="AP11" s="30">
        <f t="shared" si="3"/>
        <v>0.25</v>
      </c>
      <c r="AQ11" s="111">
        <v>0.44444444444444442</v>
      </c>
      <c r="AU11" s="18">
        <v>4</v>
      </c>
      <c r="AV11" s="19" t="s">
        <v>81</v>
      </c>
      <c r="AW11" s="20">
        <v>-165.7015453257797</v>
      </c>
      <c r="AX11" s="30">
        <v>0.62399355877616747</v>
      </c>
      <c r="AY11" s="30">
        <f t="shared" si="4"/>
        <v>5.2603327965646818E-2</v>
      </c>
      <c r="AZ11" s="111">
        <v>0.32340311325818571</v>
      </c>
      <c r="BD11" s="18">
        <v>4</v>
      </c>
      <c r="BE11" s="19" t="s">
        <v>81</v>
      </c>
      <c r="BF11" s="20">
        <v>151.63835988200597</v>
      </c>
      <c r="BG11" s="30">
        <v>0.27786499215070642</v>
      </c>
      <c r="BH11" s="30">
        <f t="shared" si="5"/>
        <v>0.33477237048665626</v>
      </c>
      <c r="BI11" s="111">
        <v>0.38736263736263737</v>
      </c>
    </row>
    <row r="17" spans="2:43" x14ac:dyDescent="0.25">
      <c r="B17" s="1" t="s">
        <v>10</v>
      </c>
      <c r="C17" s="2"/>
      <c r="D17" s="21"/>
      <c r="E17" s="2"/>
      <c r="F17" s="2" t="str">
        <f>$F$2</f>
        <v>SNOPR Scenario Int-14</v>
      </c>
      <c r="G17" s="106"/>
      <c r="K17" s="1" t="s">
        <v>146</v>
      </c>
      <c r="L17" s="2"/>
      <c r="M17" s="21"/>
      <c r="N17" s="2"/>
      <c r="O17" s="2" t="str">
        <f>$F$2</f>
        <v>SNOPR Scenario Int-14</v>
      </c>
      <c r="P17" s="106"/>
      <c r="T17" s="1" t="s">
        <v>147</v>
      </c>
      <c r="U17" s="2"/>
      <c r="V17" s="21"/>
      <c r="W17" s="2"/>
      <c r="X17" s="2" t="str">
        <f>$F$2</f>
        <v>SNOPR Scenario Int-14</v>
      </c>
      <c r="Y17" s="106"/>
      <c r="AC17" s="1" t="s">
        <v>148</v>
      </c>
      <c r="AD17" s="2"/>
      <c r="AE17" s="21"/>
      <c r="AF17" s="2"/>
      <c r="AG17" s="2" t="str">
        <f>$F$2</f>
        <v>SNOPR Scenario Int-14</v>
      </c>
      <c r="AH17" s="106"/>
      <c r="AL17" s="1" t="s">
        <v>149</v>
      </c>
      <c r="AM17" s="2"/>
      <c r="AN17" s="21"/>
      <c r="AO17" s="2"/>
      <c r="AP17" s="2" t="str">
        <f>$F$2</f>
        <v>SNOPR Scenario Int-14</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-486.55120009991941</v>
      </c>
      <c r="E23" s="29">
        <v>0.11304019626344593</v>
      </c>
      <c r="F23" s="29">
        <v>0.83883751651254956</v>
      </c>
      <c r="G23" s="110">
        <v>4.812228722400453E-2</v>
      </c>
      <c r="K23" s="22">
        <v>1</v>
      </c>
      <c r="L23" s="23" t="s">
        <v>78</v>
      </c>
      <c r="M23" s="24">
        <v>-698.36161189358336</v>
      </c>
      <c r="N23" s="29">
        <v>0.14739349034136015</v>
      </c>
      <c r="O23" s="29">
        <f>100%-N23-P23</f>
        <v>0.83090764752580049</v>
      </c>
      <c r="P23" s="110">
        <v>2.1698862132839374E-2</v>
      </c>
      <c r="T23" s="22">
        <v>1</v>
      </c>
      <c r="U23" s="23" t="s">
        <v>78</v>
      </c>
      <c r="V23" s="24">
        <v>166.24037234042549</v>
      </c>
      <c r="W23" s="29">
        <v>1.8642803877703208E-2</v>
      </c>
      <c r="X23" s="29">
        <f>100%-W23-Y23</f>
        <v>0.85980611483967184</v>
      </c>
      <c r="Y23" s="110">
        <v>0.1215510812826249</v>
      </c>
      <c r="AC23" s="22">
        <v>1</v>
      </c>
      <c r="AD23" s="23" t="s">
        <v>78</v>
      </c>
      <c r="AE23" s="24">
        <v>-596.16149999999993</v>
      </c>
      <c r="AF23" s="29">
        <v>0.12781954887218044</v>
      </c>
      <c r="AG23" s="29">
        <f>100%-AF23-AH23</f>
        <v>0.84962406015037595</v>
      </c>
      <c r="AH23" s="110">
        <v>2.2556390977443608E-2</v>
      </c>
      <c r="AL23" s="22">
        <v>1</v>
      </c>
      <c r="AM23" s="23" t="s">
        <v>78</v>
      </c>
      <c r="AN23" s="24">
        <v>1629.775714285714</v>
      </c>
      <c r="AO23" s="29">
        <v>0</v>
      </c>
      <c r="AP23" s="29">
        <f>100%-AO23-AQ23</f>
        <v>0.84782608695652173</v>
      </c>
      <c r="AQ23" s="110">
        <v>0.15217391304347827</v>
      </c>
    </row>
    <row r="24" spans="2:43" x14ac:dyDescent="0.25">
      <c r="B24" s="22">
        <v>2</v>
      </c>
      <c r="C24" s="32" t="s">
        <v>79</v>
      </c>
      <c r="D24" s="119">
        <v>-308.50118880035069</v>
      </c>
      <c r="E24" s="29">
        <v>0.13587469333836574</v>
      </c>
      <c r="F24" s="29">
        <v>0.76316286091715413</v>
      </c>
      <c r="G24" s="110">
        <v>0.10096244574448009</v>
      </c>
      <c r="K24" s="22">
        <v>2</v>
      </c>
      <c r="L24" s="23" t="s">
        <v>79</v>
      </c>
      <c r="M24" s="24">
        <v>-518.92705882352925</v>
      </c>
      <c r="N24" s="29">
        <v>0.16591690923524741</v>
      </c>
      <c r="O24" s="29">
        <f t="shared" ref="O24:O26" si="6">100%-N24-P24</f>
        <v>0.77507277057422608</v>
      </c>
      <c r="P24" s="110">
        <v>5.9010320190526593E-2</v>
      </c>
      <c r="T24" s="22">
        <v>2</v>
      </c>
      <c r="U24" s="23" t="s">
        <v>79</v>
      </c>
      <c r="V24" s="24">
        <v>135.84956521739136</v>
      </c>
      <c r="W24" s="29">
        <v>5.5928411633109618E-2</v>
      </c>
      <c r="X24" s="29">
        <f t="shared" ref="X24:X26" si="7">100%-W24-Y24</f>
        <v>0.72557792692020884</v>
      </c>
      <c r="Y24" s="110">
        <v>0.21849366144668159</v>
      </c>
      <c r="AC24" s="22">
        <v>2</v>
      </c>
      <c r="AD24" s="23" t="s">
        <v>79</v>
      </c>
      <c r="AE24" s="24">
        <v>-450.4656521739131</v>
      </c>
      <c r="AF24" s="29">
        <v>0.12781954887218044</v>
      </c>
      <c r="AG24" s="29">
        <f t="shared" ref="AG24:AG26" si="8">100%-AF24-AH24</f>
        <v>0.82706766917293228</v>
      </c>
      <c r="AH24" s="110">
        <v>4.5112781954887216E-2</v>
      </c>
      <c r="AL24" s="22">
        <v>2</v>
      </c>
      <c r="AM24" s="23" t="s">
        <v>79</v>
      </c>
      <c r="AN24" s="24">
        <v>1020.5207142857142</v>
      </c>
      <c r="AO24" s="29">
        <v>2.1739130434782608E-2</v>
      </c>
      <c r="AP24" s="29">
        <f t="shared" ref="AP24:AP26" si="9">100%-AO24-AQ24</f>
        <v>0.69565217391304346</v>
      </c>
      <c r="AQ24" s="110">
        <v>0.28260869565217389</v>
      </c>
    </row>
    <row r="25" spans="2:43" x14ac:dyDescent="0.25">
      <c r="B25" s="14">
        <v>3</v>
      </c>
      <c r="C25" s="31" t="s">
        <v>80</v>
      </c>
      <c r="D25" s="120">
        <v>-223.41431017690255</v>
      </c>
      <c r="E25" s="29">
        <v>0.26212492923193054</v>
      </c>
      <c r="F25" s="29">
        <v>0.5638799773542178</v>
      </c>
      <c r="G25" s="110">
        <v>0.17399509341385166</v>
      </c>
      <c r="K25" s="14">
        <v>3</v>
      </c>
      <c r="L25" s="15" t="s">
        <v>80</v>
      </c>
      <c r="M25" s="17">
        <v>-361.38443537414992</v>
      </c>
      <c r="N25" s="29">
        <v>0.27652818205874569</v>
      </c>
      <c r="O25" s="29">
        <f t="shared" si="6"/>
        <v>0.61100820322836724</v>
      </c>
      <c r="P25" s="110">
        <v>0.112463614712887</v>
      </c>
      <c r="T25" s="14">
        <v>3</v>
      </c>
      <c r="U25" s="15" t="s">
        <v>80</v>
      </c>
      <c r="V25" s="17">
        <v>5.5231503267973734</v>
      </c>
      <c r="W25" s="29">
        <v>0.22595078299776286</v>
      </c>
      <c r="X25" s="29">
        <f t="shared" si="7"/>
        <v>0.42953020134228193</v>
      </c>
      <c r="Y25" s="110">
        <v>0.34451901565995524</v>
      </c>
      <c r="AC25" s="14">
        <v>3</v>
      </c>
      <c r="AD25" s="15" t="s">
        <v>80</v>
      </c>
      <c r="AE25" s="17">
        <v>-149.75865384615383</v>
      </c>
      <c r="AF25" s="29">
        <v>0.25563909774436089</v>
      </c>
      <c r="AG25" s="29">
        <f t="shared" si="8"/>
        <v>0.60902255639097747</v>
      </c>
      <c r="AH25" s="110">
        <v>0.13533834586466165</v>
      </c>
      <c r="AL25" s="14">
        <v>3</v>
      </c>
      <c r="AM25" s="15" t="s">
        <v>80</v>
      </c>
      <c r="AN25" s="17">
        <v>770.28499999999997</v>
      </c>
      <c r="AO25" s="29">
        <v>0.15217391304347827</v>
      </c>
      <c r="AP25" s="29">
        <f t="shared" si="9"/>
        <v>0.47826086956521741</v>
      </c>
      <c r="AQ25" s="110">
        <v>0.36956521739130432</v>
      </c>
    </row>
    <row r="26" spans="2:43" x14ac:dyDescent="0.25">
      <c r="B26" s="18">
        <v>4</v>
      </c>
      <c r="C26" s="33" t="s">
        <v>81</v>
      </c>
      <c r="D26" s="121">
        <v>-136.47639950527324</v>
      </c>
      <c r="E26" s="30">
        <v>0.52783544064917909</v>
      </c>
      <c r="F26" s="30">
        <v>0.13077939233817701</v>
      </c>
      <c r="G26" s="111">
        <v>0.34138516701264388</v>
      </c>
      <c r="K26" s="18">
        <v>4</v>
      </c>
      <c r="L26" s="19" t="s">
        <v>81</v>
      </c>
      <c r="M26" s="20">
        <v>-163.4633379927314</v>
      </c>
      <c r="N26" s="30">
        <v>0.61497750727705747</v>
      </c>
      <c r="O26" s="30">
        <f t="shared" si="6"/>
        <v>5.3453294522360362E-2</v>
      </c>
      <c r="P26" s="111">
        <v>0.33156919820058217</v>
      </c>
      <c r="T26" s="18">
        <v>4</v>
      </c>
      <c r="U26" s="19" t="s">
        <v>81</v>
      </c>
      <c r="V26" s="20">
        <v>-87.56852064220179</v>
      </c>
      <c r="W26" s="30">
        <v>0.29977628635346754</v>
      </c>
      <c r="X26" s="30">
        <f t="shared" si="7"/>
        <v>0.34973900074571218</v>
      </c>
      <c r="Y26" s="111">
        <v>0.35048471290082028</v>
      </c>
      <c r="AC26" s="18">
        <v>4</v>
      </c>
      <c r="AD26" s="19" t="s">
        <v>81</v>
      </c>
      <c r="AE26" s="20">
        <v>97.625280000000004</v>
      </c>
      <c r="AF26" s="30">
        <v>0.45864661654135336</v>
      </c>
      <c r="AG26" s="30">
        <f t="shared" si="8"/>
        <v>6.0150375939849621E-2</v>
      </c>
      <c r="AH26" s="111">
        <v>0.48120300751879697</v>
      </c>
      <c r="AL26" s="18">
        <v>4</v>
      </c>
      <c r="AM26" s="19" t="s">
        <v>81</v>
      </c>
      <c r="AN26" s="20">
        <v>632.95062499999983</v>
      </c>
      <c r="AO26" s="30">
        <v>0.21739130434782608</v>
      </c>
      <c r="AP26" s="30">
        <f t="shared" si="9"/>
        <v>0.30434782608695654</v>
      </c>
      <c r="AQ26" s="111">
        <v>0.47826086956521741</v>
      </c>
    </row>
    <row r="32" spans="2:43" x14ac:dyDescent="0.25">
      <c r="B32" s="1" t="s">
        <v>12</v>
      </c>
      <c r="C32" s="2"/>
      <c r="D32" s="21"/>
      <c r="E32" s="2"/>
      <c r="F32" s="2" t="str">
        <f>$F$2</f>
        <v>SNOPR Scenario Int-14</v>
      </c>
      <c r="G32" s="106"/>
      <c r="K32" s="1" t="s">
        <v>150</v>
      </c>
      <c r="L32" s="2"/>
      <c r="M32" s="21"/>
      <c r="N32" s="2"/>
      <c r="O32" s="2" t="str">
        <f>$F$2</f>
        <v>SNOPR Scenario Int-14</v>
      </c>
      <c r="P32" s="106"/>
      <c r="T32" s="1" t="s">
        <v>151</v>
      </c>
      <c r="U32" s="2"/>
      <c r="V32" s="21"/>
      <c r="W32" s="2"/>
      <c r="X32" s="2" t="str">
        <f>$F$2</f>
        <v>SNOPR Scenario Int-14</v>
      </c>
      <c r="Y32" s="106"/>
      <c r="AC32" s="1" t="s">
        <v>152</v>
      </c>
      <c r="AD32" s="2"/>
      <c r="AE32" s="21"/>
      <c r="AF32" s="2"/>
      <c r="AG32" s="2" t="str">
        <f>$F$2</f>
        <v>SNOPR Scenario Int-14</v>
      </c>
      <c r="AH32" s="106"/>
      <c r="AL32" s="1" t="s">
        <v>153</v>
      </c>
      <c r="AM32" s="2"/>
      <c r="AN32" s="21"/>
      <c r="AO32" s="2"/>
      <c r="AP32" s="2" t="str">
        <f>$F$2</f>
        <v>SNOPR Scenario Int-14</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-88.328545709384642</v>
      </c>
      <c r="E38" s="29">
        <v>0.29227823867262287</v>
      </c>
      <c r="F38" s="29">
        <v>0.55137204850031907</v>
      </c>
      <c r="G38" s="110">
        <v>0.15634971282705806</v>
      </c>
      <c r="K38" s="22">
        <v>1</v>
      </c>
      <c r="L38" s="23" t="s">
        <v>78</v>
      </c>
      <c r="M38" s="24">
        <v>-112.6463904712584</v>
      </c>
      <c r="N38" s="29">
        <v>0.3809936452917389</v>
      </c>
      <c r="O38" s="29">
        <f>100%-N38-P38</f>
        <v>0.44222992489890239</v>
      </c>
      <c r="P38" s="110">
        <v>0.17677642980935876</v>
      </c>
      <c r="T38" s="22">
        <v>1</v>
      </c>
      <c r="U38" s="23" t="s">
        <v>78</v>
      </c>
      <c r="V38" s="24">
        <v>488.65495934959347</v>
      </c>
      <c r="W38" s="29">
        <v>7.9295154185022032E-3</v>
      </c>
      <c r="X38" s="29">
        <f>100%-W38-Y38</f>
        <v>0.89162995594713657</v>
      </c>
      <c r="Y38" s="110">
        <v>0.10044052863436123</v>
      </c>
      <c r="AC38" s="22">
        <v>1</v>
      </c>
      <c r="AD38" s="23" t="s">
        <v>78</v>
      </c>
      <c r="AE38" s="24">
        <v>-544.05407407407415</v>
      </c>
      <c r="AF38" s="29">
        <v>0.58974358974358976</v>
      </c>
      <c r="AG38" s="29">
        <f>100%-AF38-AH38</f>
        <v>0.30769230769230771</v>
      </c>
      <c r="AH38" s="110">
        <v>0.10256410256410256</v>
      </c>
      <c r="AL38" s="22">
        <v>1</v>
      </c>
      <c r="AM38" s="23" t="s">
        <v>78</v>
      </c>
      <c r="AN38" s="24">
        <v>509.53</v>
      </c>
      <c r="AO38" s="29">
        <v>0</v>
      </c>
      <c r="AP38" s="29">
        <f>100%-AO38-AQ38</f>
        <v>0.96153846153846156</v>
      </c>
      <c r="AQ38" s="110">
        <v>3.8461538461538464E-2</v>
      </c>
    </row>
    <row r="39" spans="2:44" x14ac:dyDescent="0.25">
      <c r="B39" s="22">
        <v>2</v>
      </c>
      <c r="C39" s="32" t="s">
        <v>79</v>
      </c>
      <c r="D39" s="119">
        <v>-65.452777367830436</v>
      </c>
      <c r="E39" s="29">
        <v>0.30950861518825784</v>
      </c>
      <c r="F39" s="29">
        <v>0.4920229738353542</v>
      </c>
      <c r="G39" s="110">
        <v>0.19846841097638801</v>
      </c>
      <c r="K39" s="22">
        <v>2</v>
      </c>
      <c r="L39" s="23" t="s">
        <v>79</v>
      </c>
      <c r="M39" s="24">
        <v>-100.35181774580316</v>
      </c>
      <c r="N39" s="29">
        <v>0.39399191218948587</v>
      </c>
      <c r="O39" s="29">
        <f t="shared" ref="O39:O41" si="10">100%-N39-P39</f>
        <v>0.39774696707105711</v>
      </c>
      <c r="P39" s="110">
        <v>0.20826112073945696</v>
      </c>
      <c r="T39" s="22">
        <v>2</v>
      </c>
      <c r="U39" s="23" t="s">
        <v>79</v>
      </c>
      <c r="V39" s="24">
        <v>346.63184426229486</v>
      </c>
      <c r="W39" s="29">
        <v>3.7004405286343613E-2</v>
      </c>
      <c r="X39" s="29">
        <f t="shared" ref="X39:X41" si="11">100%-W39-Y39</f>
        <v>0.78502202643171803</v>
      </c>
      <c r="Y39" s="110">
        <v>0.17797356828193833</v>
      </c>
      <c r="AC39" s="22">
        <v>2</v>
      </c>
      <c r="AD39" s="23" t="s">
        <v>79</v>
      </c>
      <c r="AE39" s="24">
        <v>-564.40842105263164</v>
      </c>
      <c r="AF39" s="29">
        <v>0.62820512820512819</v>
      </c>
      <c r="AG39" s="29">
        <f t="shared" ref="AG39:AG41" si="12">100%-AF39-AH39</f>
        <v>0.26923076923076927</v>
      </c>
      <c r="AH39" s="110">
        <v>0.10256410256410256</v>
      </c>
      <c r="AL39" s="22">
        <v>2</v>
      </c>
      <c r="AM39" s="23" t="s">
        <v>79</v>
      </c>
      <c r="AN39" s="24">
        <v>262.69499999999999</v>
      </c>
      <c r="AO39" s="29">
        <v>0</v>
      </c>
      <c r="AP39" s="29">
        <f t="shared" ref="AP39:AP41" si="13">100%-AO39-AQ39</f>
        <v>0.92307692307692313</v>
      </c>
      <c r="AQ39" s="110">
        <v>7.6923076923076927E-2</v>
      </c>
    </row>
    <row r="40" spans="2:44" x14ac:dyDescent="0.25">
      <c r="B40" s="14">
        <v>3</v>
      </c>
      <c r="C40" s="31" t="s">
        <v>80</v>
      </c>
      <c r="D40" s="120">
        <v>-25.833339352357005</v>
      </c>
      <c r="E40" s="29">
        <v>0.45011699638374814</v>
      </c>
      <c r="F40" s="29">
        <v>0.2539885130823229</v>
      </c>
      <c r="G40" s="110">
        <v>0.29589449053392897</v>
      </c>
      <c r="K40" s="14">
        <v>3</v>
      </c>
      <c r="L40" s="15" t="s">
        <v>80</v>
      </c>
      <c r="M40" s="17">
        <v>-96.695432937181508</v>
      </c>
      <c r="N40" s="29">
        <v>0.56210283073367995</v>
      </c>
      <c r="O40" s="29">
        <f t="shared" si="10"/>
        <v>0.14933564413633738</v>
      </c>
      <c r="P40" s="110">
        <v>0.28856152512998268</v>
      </c>
      <c r="T40" s="14">
        <v>3</v>
      </c>
      <c r="U40" s="15" t="s">
        <v>80</v>
      </c>
      <c r="V40" s="17">
        <v>452.56929460580869</v>
      </c>
      <c r="W40" s="29">
        <v>9.9559471365638766E-2</v>
      </c>
      <c r="X40" s="29">
        <f t="shared" si="11"/>
        <v>0.57533039647577089</v>
      </c>
      <c r="Y40" s="110">
        <v>0.3251101321585903</v>
      </c>
      <c r="AC40" s="14">
        <v>3</v>
      </c>
      <c r="AD40" s="15" t="s">
        <v>80</v>
      </c>
      <c r="AE40" s="17">
        <v>-525.36173913043478</v>
      </c>
      <c r="AF40" s="29">
        <v>0.71794871794871795</v>
      </c>
      <c r="AG40" s="29">
        <f t="shared" si="12"/>
        <v>0.11538461538461539</v>
      </c>
      <c r="AH40" s="110">
        <v>0.16666666666666666</v>
      </c>
      <c r="AL40" s="14">
        <v>3</v>
      </c>
      <c r="AM40" s="15" t="s">
        <v>80</v>
      </c>
      <c r="AN40" s="17">
        <v>1116.5372727272727</v>
      </c>
      <c r="AO40" s="29">
        <v>3.8461538461538464E-2</v>
      </c>
      <c r="AP40" s="29">
        <f t="shared" si="13"/>
        <v>0.57692307692307687</v>
      </c>
      <c r="AQ40" s="110">
        <v>0.38461538461538464</v>
      </c>
    </row>
    <row r="41" spans="2:44" x14ac:dyDescent="0.25">
      <c r="B41" s="18">
        <v>4</v>
      </c>
      <c r="C41" s="33" t="s">
        <v>81</v>
      </c>
      <c r="D41" s="121">
        <v>-68.502034531675832</v>
      </c>
      <c r="E41" s="30">
        <v>0.54477770687087856</v>
      </c>
      <c r="F41" s="30">
        <v>0.11742182514358647</v>
      </c>
      <c r="G41" s="111">
        <v>0.33780046798553498</v>
      </c>
      <c r="K41" s="18">
        <v>4</v>
      </c>
      <c r="L41" s="19" t="s">
        <v>81</v>
      </c>
      <c r="M41" s="20">
        <v>-168.81262484774672</v>
      </c>
      <c r="N41" s="30">
        <v>0.63691507798960134</v>
      </c>
      <c r="O41" s="30">
        <f t="shared" si="10"/>
        <v>5.1415366839976939E-2</v>
      </c>
      <c r="P41" s="111">
        <v>0.31166955517042172</v>
      </c>
      <c r="T41" s="18">
        <v>4</v>
      </c>
      <c r="U41" s="19" t="s">
        <v>81</v>
      </c>
      <c r="V41" s="20">
        <v>396.16378413524069</v>
      </c>
      <c r="W41" s="30">
        <v>0.25022026431718064</v>
      </c>
      <c r="X41" s="30">
        <f t="shared" si="11"/>
        <v>0.32246696035242284</v>
      </c>
      <c r="Y41" s="111">
        <v>0.42731277533039647</v>
      </c>
      <c r="AC41" s="18">
        <v>4</v>
      </c>
      <c r="AD41" s="19" t="s">
        <v>81</v>
      </c>
      <c r="AE41" s="20">
        <v>-580.63581081081088</v>
      </c>
      <c r="AF41" s="30">
        <v>0.76923076923076927</v>
      </c>
      <c r="AG41" s="30">
        <f t="shared" si="12"/>
        <v>5.1282051282051239E-2</v>
      </c>
      <c r="AH41" s="111">
        <v>0.17948717948717949</v>
      </c>
      <c r="AL41" s="18">
        <v>4</v>
      </c>
      <c r="AM41" s="19" t="s">
        <v>81</v>
      </c>
      <c r="AN41" s="20">
        <v>385.56363636363636</v>
      </c>
      <c r="AO41" s="30">
        <v>0.46153846153846156</v>
      </c>
      <c r="AP41" s="30">
        <f t="shared" si="13"/>
        <v>0.1538461538461538</v>
      </c>
      <c r="AQ41" s="111">
        <v>0.38461538461538464</v>
      </c>
    </row>
    <row r="47" spans="2:44" x14ac:dyDescent="0.25">
      <c r="B47" s="1" t="s">
        <v>22</v>
      </c>
      <c r="C47" s="2"/>
      <c r="D47" s="21"/>
      <c r="E47" s="2"/>
      <c r="F47" s="2" t="str">
        <f>$F$2</f>
        <v>SNOPR Scenario Int-14</v>
      </c>
      <c r="G47" s="106"/>
      <c r="K47" s="1" t="s">
        <v>100</v>
      </c>
      <c r="L47" s="2"/>
      <c r="M47" s="21"/>
      <c r="N47" s="2"/>
      <c r="O47" s="2" t="str">
        <f>$F$2</f>
        <v>SNOPR Scenario Int-14</v>
      </c>
      <c r="P47" s="106"/>
      <c r="T47" s="1" t="s">
        <v>97</v>
      </c>
      <c r="U47" s="2"/>
      <c r="V47" s="21"/>
      <c r="W47" s="2"/>
      <c r="X47" s="2" t="str">
        <f>$F$2</f>
        <v>SNOPR Scenario Int-14</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-165.55034912718207</v>
      </c>
      <c r="E53" s="29">
        <v>0.19312714776632303</v>
      </c>
      <c r="F53" s="29">
        <f>100%-E53-G53</f>
        <v>0.72439862542955324</v>
      </c>
      <c r="G53" s="110">
        <v>8.247422680412371E-2</v>
      </c>
      <c r="K53" s="22">
        <f t="shared" si="18"/>
        <v>1</v>
      </c>
      <c r="L53" s="23" t="str">
        <f>L38</f>
        <v>NWGF 90%</v>
      </c>
      <c r="M53" s="17">
        <v>-391.80540540540528</v>
      </c>
      <c r="N53" s="29">
        <v>0.10201511335012595</v>
      </c>
      <c r="O53" s="29">
        <f>100%-N53-P53</f>
        <v>0.86020151133501266</v>
      </c>
      <c r="P53" s="110">
        <v>3.7783375314861464E-2</v>
      </c>
      <c r="T53" s="22">
        <f t="shared" si="19"/>
        <v>1</v>
      </c>
      <c r="U53" s="23" t="str">
        <f>U38</f>
        <v>NWGF 90%</v>
      </c>
      <c r="V53" s="24">
        <v>-78.949275862068944</v>
      </c>
      <c r="W53" s="29">
        <v>0.30257186081694404</v>
      </c>
      <c r="X53" s="29">
        <f>100%-W53-Y53</f>
        <v>0.5612708018154311</v>
      </c>
      <c r="Y53" s="110">
        <v>0.13615733736762481</v>
      </c>
      <c r="AR53" s="57"/>
    </row>
    <row r="54" spans="2:44" x14ac:dyDescent="0.25">
      <c r="B54" s="22">
        <f t="shared" si="17"/>
        <v>2</v>
      </c>
      <c r="C54" s="32" t="str">
        <f>C39</f>
        <v>NWGF 92%</v>
      </c>
      <c r="D54" s="120">
        <v>-87.873651452282218</v>
      </c>
      <c r="E54" s="29">
        <v>0.20962199312714777</v>
      </c>
      <c r="F54" s="29">
        <f>100%-E54-G54</f>
        <v>0.66872852233676972</v>
      </c>
      <c r="G54" s="110">
        <v>0.12164948453608247</v>
      </c>
      <c r="K54" s="22">
        <f t="shared" si="18"/>
        <v>2</v>
      </c>
      <c r="L54" s="23" t="str">
        <f>L39</f>
        <v>NWGF 92%</v>
      </c>
      <c r="M54" s="17">
        <v>-193.89807692307704</v>
      </c>
      <c r="N54" s="29">
        <v>0.11586901763224182</v>
      </c>
      <c r="O54" s="29">
        <f>100%-N54-P54</f>
        <v>0.80352644836272047</v>
      </c>
      <c r="P54" s="110">
        <v>8.0604534005037781E-2</v>
      </c>
      <c r="T54" s="22">
        <f t="shared" si="19"/>
        <v>2</v>
      </c>
      <c r="U54" s="23" t="str">
        <f>U39</f>
        <v>NWGF 92%</v>
      </c>
      <c r="V54" s="24">
        <v>-37.138036809815915</v>
      </c>
      <c r="W54" s="29">
        <v>0.32223903177004537</v>
      </c>
      <c r="X54" s="29">
        <f>100%-W54-Y54</f>
        <v>0.5068078668683812</v>
      </c>
      <c r="Y54" s="110">
        <v>0.17095310136157338</v>
      </c>
      <c r="AR54" s="57"/>
    </row>
    <row r="55" spans="2:44" x14ac:dyDescent="0.25">
      <c r="B55" s="14">
        <f t="shared" si="17"/>
        <v>3</v>
      </c>
      <c r="C55" s="31" t="str">
        <f>C40</f>
        <v>NWGF 95%</v>
      </c>
      <c r="D55" s="120">
        <v>-56.980805626598446</v>
      </c>
      <c r="E55" s="29">
        <v>0.33402061855670101</v>
      </c>
      <c r="F55" s="29">
        <f t="shared" ref="F55:F56" si="20">100%-E55-G55</f>
        <v>0.46254295532646056</v>
      </c>
      <c r="G55" s="110">
        <v>0.20343642611683849</v>
      </c>
      <c r="K55" s="14">
        <f t="shared" si="18"/>
        <v>3</v>
      </c>
      <c r="L55" s="15" t="str">
        <f>L40</f>
        <v>NWGF 95%</v>
      </c>
      <c r="M55" s="17">
        <v>-168.30851724137923</v>
      </c>
      <c r="N55" s="29">
        <v>0.21788413098236775</v>
      </c>
      <c r="O55" s="29">
        <f t="shared" ref="O55:O56" si="21">100%-N55-P55</f>
        <v>0.63476070528967243</v>
      </c>
      <c r="P55" s="110">
        <v>0.1473551637279597</v>
      </c>
      <c r="T55" s="14">
        <f t="shared" si="19"/>
        <v>3</v>
      </c>
      <c r="U55" s="15" t="str">
        <f>U40</f>
        <v>NWGF 95%</v>
      </c>
      <c r="V55" s="24">
        <v>8.6391869918699271</v>
      </c>
      <c r="W55" s="29">
        <v>0.47352496217851742</v>
      </c>
      <c r="X55" s="29">
        <f t="shared" ref="X55:X56" si="22">100%-W55-Y55</f>
        <v>0.25567322239031776</v>
      </c>
      <c r="Y55" s="110">
        <v>0.27080181543116488</v>
      </c>
      <c r="AR55" s="57"/>
    </row>
    <row r="56" spans="2:44" x14ac:dyDescent="0.25">
      <c r="B56" s="18">
        <f t="shared" si="17"/>
        <v>4</v>
      </c>
      <c r="C56" s="33" t="str">
        <f>C41</f>
        <v>NWGF 98%</v>
      </c>
      <c r="D56" s="121">
        <v>-40.371631863882435</v>
      </c>
      <c r="E56" s="30">
        <v>0.54776632302405504</v>
      </c>
      <c r="F56" s="30">
        <f t="shared" si="20"/>
        <v>0.11134020618556695</v>
      </c>
      <c r="G56" s="111">
        <v>0.34089347079037802</v>
      </c>
      <c r="K56" s="18">
        <f t="shared" si="18"/>
        <v>4</v>
      </c>
      <c r="L56" s="19" t="str">
        <f>L41</f>
        <v>NWGF 98%</v>
      </c>
      <c r="M56" s="20">
        <v>-36.130281293952144</v>
      </c>
      <c r="N56" s="30">
        <v>0.51385390428211586</v>
      </c>
      <c r="O56" s="30">
        <f t="shared" si="21"/>
        <v>0.10453400503778337</v>
      </c>
      <c r="P56" s="111">
        <v>0.38161209068010077</v>
      </c>
      <c r="T56" s="18">
        <f t="shared" si="19"/>
        <v>4</v>
      </c>
      <c r="U56" s="19" t="str">
        <f>U41</f>
        <v>NWGF 98%</v>
      </c>
      <c r="V56" s="34">
        <v>-45.553075601374545</v>
      </c>
      <c r="W56" s="30">
        <v>0.5885022692889561</v>
      </c>
      <c r="X56" s="30">
        <f t="shared" si="22"/>
        <v>0.11951588502269289</v>
      </c>
      <c r="Y56" s="111">
        <v>0.291981845688351</v>
      </c>
      <c r="AR56" s="57"/>
    </row>
    <row r="62" spans="2:44" x14ac:dyDescent="0.25">
      <c r="B62" s="1" t="s">
        <v>102</v>
      </c>
      <c r="C62" s="2"/>
      <c r="D62" s="21"/>
      <c r="E62" s="2"/>
      <c r="F62" s="2" t="str">
        <f>$F$2</f>
        <v>SNOPR Scenario Int-14</v>
      </c>
      <c r="G62" s="106"/>
      <c r="K62" s="1" t="s">
        <v>99</v>
      </c>
      <c r="L62" s="2"/>
      <c r="M62" s="21"/>
      <c r="N62" s="2"/>
      <c r="O62" s="2" t="str">
        <f>$F$2</f>
        <v>SNOPR Scenario Int-14</v>
      </c>
      <c r="P62" s="106"/>
      <c r="T62" s="1" t="s">
        <v>98</v>
      </c>
      <c r="U62" s="2"/>
      <c r="V62" s="21"/>
      <c r="W62" s="21"/>
      <c r="X62" s="2" t="str">
        <f>$F$2</f>
        <v>SNOPR Scenario Int-14</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-562.06584905660361</v>
      </c>
      <c r="E68" s="29">
        <v>0.22822085889570551</v>
      </c>
      <c r="F68" s="29">
        <f>100%-E68-G68</f>
        <v>0.67484662576687116</v>
      </c>
      <c r="G68" s="110">
        <v>9.6932515337423308E-2</v>
      </c>
      <c r="K68" s="22">
        <f t="shared" si="27"/>
        <v>1</v>
      </c>
      <c r="L68" s="23" t="str">
        <f>L53</f>
        <v>NWGF 90%</v>
      </c>
      <c r="M68" s="24">
        <v>-1422.1598412698406</v>
      </c>
      <c r="N68" s="29">
        <v>0.10884353741496598</v>
      </c>
      <c r="O68" s="29">
        <f>100%-N68-P68</f>
        <v>0.8571428571428571</v>
      </c>
      <c r="P68" s="110">
        <v>3.4013605442176874E-2</v>
      </c>
      <c r="T68" s="22">
        <f t="shared" si="28"/>
        <v>1</v>
      </c>
      <c r="U68" s="23" t="str">
        <f>U53</f>
        <v>NWGF 90%</v>
      </c>
      <c r="V68" s="24">
        <v>-293.81871287128695</v>
      </c>
      <c r="W68" s="29">
        <v>0.36898395721925131</v>
      </c>
      <c r="X68" s="29">
        <f>100%-W68-Y68</f>
        <v>0.45989304812834231</v>
      </c>
      <c r="Y68" s="110">
        <v>0.17112299465240641</v>
      </c>
    </row>
    <row r="69" spans="2:25" x14ac:dyDescent="0.25">
      <c r="B69" s="14">
        <f t="shared" si="26"/>
        <v>2</v>
      </c>
      <c r="C69" s="15" t="str">
        <f>C54</f>
        <v>NWGF 92%</v>
      </c>
      <c r="D69" s="17">
        <v>-506.02521035598681</v>
      </c>
      <c r="E69" s="29">
        <v>0.25521472392638039</v>
      </c>
      <c r="F69" s="29">
        <f>100%-E69-G69</f>
        <v>0.62085889570552144</v>
      </c>
      <c r="G69" s="110">
        <v>0.12392638036809817</v>
      </c>
      <c r="K69" s="14">
        <f t="shared" si="27"/>
        <v>2</v>
      </c>
      <c r="L69" s="15" t="str">
        <f>L54</f>
        <v>NWGF 92%</v>
      </c>
      <c r="M69" s="24">
        <v>-1004.9231818181814</v>
      </c>
      <c r="N69" s="29">
        <v>0.1383219954648526</v>
      </c>
      <c r="O69" s="29">
        <f>100%-N69-P69</f>
        <v>0.8004535147392291</v>
      </c>
      <c r="P69" s="110">
        <v>6.1224489795918366E-2</v>
      </c>
      <c r="T69" s="14">
        <f t="shared" si="28"/>
        <v>2</v>
      </c>
      <c r="U69" s="15" t="str">
        <f>U54</f>
        <v>NWGF 92%</v>
      </c>
      <c r="V69" s="24">
        <v>-307.3690045248868</v>
      </c>
      <c r="W69" s="29">
        <v>0.39304812834224601</v>
      </c>
      <c r="X69" s="29">
        <f>100%-W69-Y69</f>
        <v>0.40909090909090906</v>
      </c>
      <c r="Y69" s="110">
        <v>0.19786096256684493</v>
      </c>
    </row>
    <row r="70" spans="2:25" x14ac:dyDescent="0.25">
      <c r="B70" s="14">
        <f t="shared" si="26"/>
        <v>3</v>
      </c>
      <c r="C70" s="15" t="str">
        <f>C55</f>
        <v>NWGF 95%</v>
      </c>
      <c r="D70" s="17">
        <v>-426.41008298755156</v>
      </c>
      <c r="E70" s="29">
        <v>0.40245398773006136</v>
      </c>
      <c r="F70" s="29">
        <f t="shared" ref="F70:F71" si="29">100%-E70-G70</f>
        <v>0.4085889570552147</v>
      </c>
      <c r="G70" s="110">
        <v>0.18895705521472392</v>
      </c>
      <c r="K70" s="14">
        <f t="shared" si="27"/>
        <v>3</v>
      </c>
      <c r="L70" s="15" t="str">
        <f>L55</f>
        <v>NWGF 95%</v>
      </c>
      <c r="M70" s="24">
        <v>-758.59295857988184</v>
      </c>
      <c r="N70" s="29">
        <v>0.26757369614512472</v>
      </c>
      <c r="O70" s="29">
        <f t="shared" ref="O70:O71" si="30">100%-N70-P70</f>
        <v>0.6167800453514739</v>
      </c>
      <c r="P70" s="110">
        <v>0.11564625850340136</v>
      </c>
      <c r="T70" s="14">
        <f t="shared" si="28"/>
        <v>3</v>
      </c>
      <c r="U70" s="15" t="str">
        <f>U55</f>
        <v>NWGF 95%</v>
      </c>
      <c r="V70" s="24">
        <v>-247.05255591054302</v>
      </c>
      <c r="W70" s="29">
        <v>0.56149732620320858</v>
      </c>
      <c r="X70" s="29">
        <f t="shared" ref="X70:X71" si="31">100%-W70-Y70</f>
        <v>0.16310160427807485</v>
      </c>
      <c r="Y70" s="110">
        <v>0.27540106951871657</v>
      </c>
    </row>
    <row r="71" spans="2:25" x14ac:dyDescent="0.25">
      <c r="B71" s="18">
        <f t="shared" si="26"/>
        <v>4</v>
      </c>
      <c r="C71" s="19" t="str">
        <f>C56</f>
        <v>NWGF 98%</v>
      </c>
      <c r="D71" s="20">
        <v>-343.95629183400263</v>
      </c>
      <c r="E71" s="30">
        <v>0.63190184049079756</v>
      </c>
      <c r="F71" s="30">
        <f t="shared" si="29"/>
        <v>8.3435582822085852E-2</v>
      </c>
      <c r="G71" s="111">
        <v>0.28466257668711659</v>
      </c>
      <c r="K71" s="18">
        <f t="shared" si="27"/>
        <v>4</v>
      </c>
      <c r="L71" s="19" t="str">
        <f>L56</f>
        <v>NWGF 98%</v>
      </c>
      <c r="M71" s="34">
        <v>-319.455012285012</v>
      </c>
      <c r="N71" s="30">
        <v>0.62585034013605445</v>
      </c>
      <c r="O71" s="30">
        <f t="shared" si="30"/>
        <v>7.7097505668934196E-2</v>
      </c>
      <c r="P71" s="111">
        <v>0.29705215419501135</v>
      </c>
      <c r="T71" s="18">
        <f t="shared" si="28"/>
        <v>4</v>
      </c>
      <c r="U71" s="19" t="str">
        <f>U56</f>
        <v>NWGF 98%</v>
      </c>
      <c r="V71" s="34">
        <v>-373.28576470588206</v>
      </c>
      <c r="W71" s="30">
        <v>0.63903743315508021</v>
      </c>
      <c r="X71" s="30">
        <f t="shared" si="31"/>
        <v>9.0909090909090884E-2</v>
      </c>
      <c r="Y71" s="111">
        <v>0.2700534759358289</v>
      </c>
    </row>
  </sheetData>
  <mergeCells count="23">
    <mergeCell ref="AW3:AZ3"/>
    <mergeCell ref="BF3:BI3"/>
    <mergeCell ref="D18:G18"/>
    <mergeCell ref="M18:P18"/>
    <mergeCell ref="V18:Y18"/>
    <mergeCell ref="AE18:AH18"/>
    <mergeCell ref="AN18:AQ18"/>
    <mergeCell ref="D3:G3"/>
    <mergeCell ref="M3:P3"/>
    <mergeCell ref="V3:Y3"/>
    <mergeCell ref="AE3:AH3"/>
    <mergeCell ref="AN3:AQ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173</v>
      </c>
      <c r="G2" s="2"/>
      <c r="K2" s="1" t="s">
        <v>142</v>
      </c>
      <c r="L2" s="2"/>
      <c r="M2" s="21"/>
      <c r="N2" s="2"/>
      <c r="O2" s="2" t="str">
        <f>$F$2</f>
        <v>SNOPR Scenario Int-14.55</v>
      </c>
      <c r="P2" s="106"/>
      <c r="T2" s="1" t="s">
        <v>143</v>
      </c>
      <c r="U2" s="2"/>
      <c r="V2" s="21"/>
      <c r="W2" s="2"/>
      <c r="X2" s="2" t="str">
        <f>$F$2</f>
        <v>SNOPR Scenario Int-14.55</v>
      </c>
      <c r="Y2" s="106"/>
      <c r="AC2" s="1" t="s">
        <v>144</v>
      </c>
      <c r="AD2" s="2"/>
      <c r="AE2" s="21"/>
      <c r="AF2" s="2"/>
      <c r="AG2" s="2" t="str">
        <f>$F$2</f>
        <v>SNOPR Scenario Int-14.55</v>
      </c>
      <c r="AH2" s="106"/>
      <c r="AL2" s="1" t="s">
        <v>145</v>
      </c>
      <c r="AM2" s="2"/>
      <c r="AN2" s="21"/>
      <c r="AO2" s="2"/>
      <c r="AP2" s="2" t="str">
        <f>$F$2</f>
        <v>SNOPR Scenario Int-14.55</v>
      </c>
      <c r="AQ2" s="106"/>
      <c r="AU2" s="1" t="s">
        <v>82</v>
      </c>
      <c r="AV2" s="2"/>
      <c r="AW2" s="21"/>
      <c r="AX2" s="2"/>
      <c r="AY2" s="2" t="str">
        <f>$F$2</f>
        <v>SNOPR Scenario Int-14.55</v>
      </c>
      <c r="AZ2" s="106"/>
      <c r="BD2" s="1" t="s">
        <v>84</v>
      </c>
      <c r="BE2" s="2"/>
      <c r="BF2" s="21"/>
      <c r="BG2" s="2"/>
      <c r="BH2" s="2" t="str">
        <f>$F$2</f>
        <v>SNOPR Scenario Int-14.55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v>-195.81290335111214</v>
      </c>
      <c r="E8" s="29">
        <v>0.13120000000000001</v>
      </c>
      <c r="F8" s="29">
        <v>0.79379999999999995</v>
      </c>
      <c r="G8" s="110">
        <v>7.4999999999999997E-2</v>
      </c>
      <c r="K8" s="22">
        <v>1</v>
      </c>
      <c r="L8" s="23" t="s">
        <v>78</v>
      </c>
      <c r="M8" s="24">
        <v>-231.93844423168963</v>
      </c>
      <c r="N8" s="29">
        <v>0.17152327026653777</v>
      </c>
      <c r="O8" s="29">
        <f>100%-N8-P8</f>
        <v>0.76273995304515951</v>
      </c>
      <c r="P8" s="110">
        <v>6.5736776688302717E-2</v>
      </c>
      <c r="T8" s="22">
        <v>1</v>
      </c>
      <c r="U8" s="23" t="s">
        <v>78</v>
      </c>
      <c r="V8" s="24">
        <v>309.32664383561666</v>
      </c>
      <c r="W8" s="29">
        <v>1.0096930533117932E-2</v>
      </c>
      <c r="X8" s="29">
        <f>100%-W8-Y8</f>
        <v>0.88691437802907924</v>
      </c>
      <c r="Y8" s="110">
        <v>0.10298869143780291</v>
      </c>
      <c r="AC8" s="22">
        <v>1</v>
      </c>
      <c r="AD8" s="23" t="s">
        <v>78</v>
      </c>
      <c r="AE8" s="24">
        <v>-358.13499999999999</v>
      </c>
      <c r="AF8" s="29">
        <v>0.2132701421800948</v>
      </c>
      <c r="AG8" s="29">
        <f>100%-AF8-AH8</f>
        <v>0.7345971563981043</v>
      </c>
      <c r="AH8" s="110">
        <v>5.2132701421800945E-2</v>
      </c>
      <c r="AL8" s="22">
        <v>1</v>
      </c>
      <c r="AM8" s="23" t="s">
        <v>78</v>
      </c>
      <c r="AN8" s="24">
        <v>1489.7450000000001</v>
      </c>
      <c r="AO8" s="29">
        <v>0</v>
      </c>
      <c r="AP8" s="29">
        <f>100%-AO8-AQ8</f>
        <v>0.88888888888888884</v>
      </c>
      <c r="AQ8" s="110">
        <v>0.1111111111111111</v>
      </c>
      <c r="AU8" s="22">
        <v>1</v>
      </c>
      <c r="AV8" s="23" t="s">
        <v>78</v>
      </c>
      <c r="AW8" s="24">
        <v>-235.46184737087012</v>
      </c>
      <c r="AX8" s="29">
        <v>0.17270531400966183</v>
      </c>
      <c r="AY8" s="29">
        <f>100%-AX8-AZ8</f>
        <v>0.76194310252281272</v>
      </c>
      <c r="AZ8" s="110">
        <v>6.5351583467525495E-2</v>
      </c>
      <c r="BD8" s="22">
        <v>1</v>
      </c>
      <c r="BE8" s="23" t="s">
        <v>78</v>
      </c>
      <c r="BF8" s="24">
        <v>340.80446666666677</v>
      </c>
      <c r="BG8" s="29">
        <v>9.8116169544740974E-3</v>
      </c>
      <c r="BH8" s="29">
        <f>100%-BG8-BI8</f>
        <v>0.88697017268445844</v>
      </c>
      <c r="BI8" s="110">
        <v>0.1032182103610675</v>
      </c>
    </row>
    <row r="9" spans="2:61" x14ac:dyDescent="0.25">
      <c r="B9" s="22">
        <v>2</v>
      </c>
      <c r="C9" s="32" t="s">
        <v>79</v>
      </c>
      <c r="D9" s="119">
        <v>-118.4270816773778</v>
      </c>
      <c r="E9" s="29">
        <v>0.14979999999999999</v>
      </c>
      <c r="F9" s="29">
        <v>0.73409999999999997</v>
      </c>
      <c r="G9" s="110">
        <v>0.11609999999999999</v>
      </c>
      <c r="K9" s="22">
        <v>2</v>
      </c>
      <c r="L9" s="23" t="s">
        <v>79</v>
      </c>
      <c r="M9" s="24">
        <v>-181.70627532038046</v>
      </c>
      <c r="N9" s="29">
        <v>0.18740505455047646</v>
      </c>
      <c r="O9" s="29">
        <f t="shared" ref="O9:O11" si="0">100%-N9-P9</f>
        <v>0.71564701008148046</v>
      </c>
      <c r="P9" s="110">
        <v>9.6947935368043081E-2</v>
      </c>
      <c r="T9" s="22">
        <v>2</v>
      </c>
      <c r="U9" s="23" t="s">
        <v>79</v>
      </c>
      <c r="V9" s="24">
        <v>238.82499999999996</v>
      </c>
      <c r="W9" s="29">
        <v>3.5945072697899837E-2</v>
      </c>
      <c r="X9" s="29">
        <f t="shared" ref="X9:X11" si="1">100%-W9-Y9</f>
        <v>0.7907915993537965</v>
      </c>
      <c r="Y9" s="110">
        <v>0.17326332794830371</v>
      </c>
      <c r="AC9" s="22">
        <v>2</v>
      </c>
      <c r="AD9" s="23" t="s">
        <v>79</v>
      </c>
      <c r="AE9" s="24">
        <v>-319.2137313432836</v>
      </c>
      <c r="AF9" s="29">
        <v>0.22748815165876776</v>
      </c>
      <c r="AG9" s="29">
        <f t="shared" ref="AG9:AG11" si="2">100%-AF9-AH9</f>
        <v>0.70616113744075826</v>
      </c>
      <c r="AH9" s="110">
        <v>6.6350710900473939E-2</v>
      </c>
      <c r="AL9" s="22">
        <v>2</v>
      </c>
      <c r="AM9" s="23" t="s">
        <v>79</v>
      </c>
      <c r="AN9" s="24">
        <v>984.87533333333329</v>
      </c>
      <c r="AO9" s="29">
        <v>1.3888888888888888E-2</v>
      </c>
      <c r="AP9" s="29">
        <f t="shared" ref="AP9:AP11" si="3">100%-AO9-AQ9</f>
        <v>0.79166666666666674</v>
      </c>
      <c r="AQ9" s="110">
        <v>0.19444444444444445</v>
      </c>
      <c r="AU9" s="22">
        <v>2</v>
      </c>
      <c r="AV9" s="23" t="s">
        <v>79</v>
      </c>
      <c r="AW9" s="24">
        <v>-185.41222847948538</v>
      </c>
      <c r="AX9" s="29">
        <v>0.18853998926462695</v>
      </c>
      <c r="AY9" s="29">
        <f t="shared" ref="AY9:AY11" si="4">100%-AX9-AZ9</f>
        <v>0.7153784219001611</v>
      </c>
      <c r="AZ9" s="110">
        <v>9.608158883521202E-2</v>
      </c>
      <c r="BD9" s="22">
        <v>2</v>
      </c>
      <c r="BE9" s="23" t="s">
        <v>79</v>
      </c>
      <c r="BF9" s="24">
        <v>258.63164601769915</v>
      </c>
      <c r="BG9" s="29">
        <v>3.5321821036106753E-2</v>
      </c>
      <c r="BH9" s="29">
        <f t="shared" ref="BH9:BH11" si="5">100%-BG9-BI9</f>
        <v>0.79081632653061229</v>
      </c>
      <c r="BI9" s="110">
        <v>0.17386185243328101</v>
      </c>
    </row>
    <row r="10" spans="2:61" x14ac:dyDescent="0.25">
      <c r="B10" s="14">
        <v>3</v>
      </c>
      <c r="C10" s="31" t="s">
        <v>80</v>
      </c>
      <c r="D10" s="120">
        <v>-68.538117969797895</v>
      </c>
      <c r="E10" s="29">
        <v>0.2782</v>
      </c>
      <c r="F10" s="29">
        <v>0.52710000000000001</v>
      </c>
      <c r="G10" s="110">
        <v>0.19470000000000001</v>
      </c>
      <c r="K10" s="14">
        <v>3</v>
      </c>
      <c r="L10" s="15" t="s">
        <v>80</v>
      </c>
      <c r="M10" s="17">
        <v>-139.05446853516673</v>
      </c>
      <c r="N10" s="29">
        <v>0.31584035354232842</v>
      </c>
      <c r="O10" s="29">
        <f t="shared" si="0"/>
        <v>0.52699903328269571</v>
      </c>
      <c r="P10" s="110">
        <v>0.15716061317497584</v>
      </c>
      <c r="T10" s="14">
        <v>3</v>
      </c>
      <c r="U10" s="15" t="s">
        <v>80</v>
      </c>
      <c r="V10" s="17">
        <v>170.83728298611092</v>
      </c>
      <c r="W10" s="29">
        <v>0.15024232633279483</v>
      </c>
      <c r="X10" s="29">
        <f t="shared" si="1"/>
        <v>0.55210016155088859</v>
      </c>
      <c r="Y10" s="110">
        <v>0.29765751211631664</v>
      </c>
      <c r="AC10" s="14">
        <v>3</v>
      </c>
      <c r="AD10" s="15" t="s">
        <v>80</v>
      </c>
      <c r="AE10" s="17">
        <v>-177.51416666666671</v>
      </c>
      <c r="AF10" s="29">
        <v>0.33649289099526064</v>
      </c>
      <c r="AG10" s="29">
        <f t="shared" si="2"/>
        <v>0.51658767772511849</v>
      </c>
      <c r="AH10" s="110">
        <v>0.14691943127962084</v>
      </c>
      <c r="AL10" s="14">
        <v>3</v>
      </c>
      <c r="AM10" s="15" t="s">
        <v>80</v>
      </c>
      <c r="AN10" s="17">
        <v>909.57882352941181</v>
      </c>
      <c r="AO10" s="29">
        <v>8.3333333333333329E-2</v>
      </c>
      <c r="AP10" s="29">
        <f t="shared" si="3"/>
        <v>0.54166666666666663</v>
      </c>
      <c r="AQ10" s="110">
        <v>0.375</v>
      </c>
      <c r="AU10" s="14">
        <v>3</v>
      </c>
      <c r="AV10" s="15" t="s">
        <v>80</v>
      </c>
      <c r="AW10" s="17">
        <v>-140.12224421593845</v>
      </c>
      <c r="AX10" s="29">
        <v>0.31642512077294688</v>
      </c>
      <c r="AY10" s="29">
        <f t="shared" si="4"/>
        <v>0.52670424047235631</v>
      </c>
      <c r="AZ10" s="110">
        <v>0.15687063875469673</v>
      </c>
      <c r="BD10" s="14">
        <v>3</v>
      </c>
      <c r="BE10" s="15" t="s">
        <v>80</v>
      </c>
      <c r="BF10" s="17">
        <v>192.01537099494078</v>
      </c>
      <c r="BG10" s="29">
        <v>0.14835164835164835</v>
      </c>
      <c r="BH10" s="29">
        <f t="shared" si="5"/>
        <v>0.55180533751962324</v>
      </c>
      <c r="BI10" s="110">
        <v>0.29984301412872844</v>
      </c>
    </row>
    <row r="11" spans="2:61" x14ac:dyDescent="0.25">
      <c r="B11" s="18">
        <v>4</v>
      </c>
      <c r="C11" s="33" t="s">
        <v>81</v>
      </c>
      <c r="D11" s="121">
        <v>-73.832784638574438</v>
      </c>
      <c r="E11" s="30">
        <v>0.45850000000000002</v>
      </c>
      <c r="F11" s="30">
        <v>0.2429</v>
      </c>
      <c r="G11" s="111">
        <v>0.29859999999999998</v>
      </c>
      <c r="K11" s="18">
        <v>4</v>
      </c>
      <c r="L11" s="19" t="s">
        <v>81</v>
      </c>
      <c r="M11" s="20">
        <v>-121.41426330260424</v>
      </c>
      <c r="N11" s="30">
        <v>0.52478939373014777</v>
      </c>
      <c r="O11" s="30">
        <f t="shared" si="0"/>
        <v>0.19500069051236019</v>
      </c>
      <c r="P11" s="111">
        <v>0.28020991575749205</v>
      </c>
      <c r="T11" s="18">
        <v>4</v>
      </c>
      <c r="U11" s="19" t="s">
        <v>81</v>
      </c>
      <c r="V11" s="20">
        <v>121.03261631827365</v>
      </c>
      <c r="W11" s="30">
        <v>0.24192245557350567</v>
      </c>
      <c r="X11" s="30">
        <f t="shared" si="1"/>
        <v>0.422859450726979</v>
      </c>
      <c r="Y11" s="111">
        <v>0.33521809369951533</v>
      </c>
      <c r="AC11" s="18">
        <v>4</v>
      </c>
      <c r="AD11" s="19" t="s">
        <v>81</v>
      </c>
      <c r="AE11" s="20">
        <v>-8.6176344086021519</v>
      </c>
      <c r="AF11" s="30">
        <v>0.48341232227488151</v>
      </c>
      <c r="AG11" s="30">
        <f t="shared" si="2"/>
        <v>0.14691943127962087</v>
      </c>
      <c r="AH11" s="111">
        <v>0.36966824644549762</v>
      </c>
      <c r="AL11" s="18">
        <v>4</v>
      </c>
      <c r="AM11" s="19" t="s">
        <v>81</v>
      </c>
      <c r="AN11" s="20">
        <v>564.09557692307681</v>
      </c>
      <c r="AO11" s="30">
        <v>0.2638888888888889</v>
      </c>
      <c r="AP11" s="30">
        <f t="shared" si="3"/>
        <v>0.30555555555555558</v>
      </c>
      <c r="AQ11" s="111">
        <v>0.43055555555555558</v>
      </c>
      <c r="AU11" s="18">
        <v>4</v>
      </c>
      <c r="AV11" s="19" t="s">
        <v>81</v>
      </c>
      <c r="AW11" s="20">
        <v>-118.12015544041489</v>
      </c>
      <c r="AX11" s="30">
        <v>0.52361782071926999</v>
      </c>
      <c r="AY11" s="30">
        <f t="shared" si="4"/>
        <v>0.19363929146537845</v>
      </c>
      <c r="AZ11" s="111">
        <v>0.28274288781535156</v>
      </c>
      <c r="BD11" s="18">
        <v>4</v>
      </c>
      <c r="BE11" s="19" t="s">
        <v>81</v>
      </c>
      <c r="BF11" s="20">
        <v>136.04191530944618</v>
      </c>
      <c r="BG11" s="30">
        <v>0.24254317111459969</v>
      </c>
      <c r="BH11" s="30">
        <f t="shared" si="5"/>
        <v>0.4195447409733124</v>
      </c>
      <c r="BI11" s="111">
        <v>0.33791208791208793</v>
      </c>
    </row>
    <row r="17" spans="2:43" x14ac:dyDescent="0.25">
      <c r="B17" s="1" t="s">
        <v>10</v>
      </c>
      <c r="C17" s="2"/>
      <c r="D17" s="21"/>
      <c r="E17" s="2"/>
      <c r="F17" s="2" t="str">
        <f>$F$2</f>
        <v>SNOPR Scenario Int-14.55</v>
      </c>
      <c r="G17" s="106"/>
      <c r="K17" s="1" t="s">
        <v>146</v>
      </c>
      <c r="L17" s="2"/>
      <c r="M17" s="21"/>
      <c r="N17" s="2"/>
      <c r="O17" s="2" t="str">
        <f>$F$2</f>
        <v>SNOPR Scenario Int-14.55</v>
      </c>
      <c r="P17" s="106"/>
      <c r="T17" s="1" t="s">
        <v>147</v>
      </c>
      <c r="U17" s="2"/>
      <c r="V17" s="21"/>
      <c r="W17" s="2"/>
      <c r="X17" s="2" t="str">
        <f>$F$2</f>
        <v>SNOPR Scenario Int-14.55</v>
      </c>
      <c r="Y17" s="106"/>
      <c r="AC17" s="1" t="s">
        <v>148</v>
      </c>
      <c r="AD17" s="2"/>
      <c r="AE17" s="21"/>
      <c r="AF17" s="2"/>
      <c r="AG17" s="2" t="str">
        <f>$F$2</f>
        <v>SNOPR Scenario Int-14.55</v>
      </c>
      <c r="AH17" s="106"/>
      <c r="AL17" s="1" t="s">
        <v>149</v>
      </c>
      <c r="AM17" s="2"/>
      <c r="AN17" s="21"/>
      <c r="AO17" s="2"/>
      <c r="AP17" s="2" t="str">
        <f>$F$2</f>
        <v>SNOPR Scenario Int-14.55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v>-469.98699497892397</v>
      </c>
      <c r="E23" s="29">
        <v>0.10379316852236271</v>
      </c>
      <c r="F23" s="29">
        <v>0.84978297792036228</v>
      </c>
      <c r="G23" s="110">
        <v>4.6423853557274956E-2</v>
      </c>
      <c r="K23" s="22">
        <v>1</v>
      </c>
      <c r="L23" s="23" t="s">
        <v>78</v>
      </c>
      <c r="M23" s="24">
        <v>-677.55359477124148</v>
      </c>
      <c r="N23" s="29">
        <v>0.13680867954485312</v>
      </c>
      <c r="O23" s="29">
        <f>100%-N23-P23</f>
        <v>0.84334480021169622</v>
      </c>
      <c r="P23" s="110">
        <v>1.9846520243450648E-2</v>
      </c>
      <c r="T23" s="22">
        <v>1</v>
      </c>
      <c r="U23" s="23" t="s">
        <v>78</v>
      </c>
      <c r="V23" s="24">
        <v>202.62497297297304</v>
      </c>
      <c r="W23" s="29">
        <v>1.5659955257270694E-2</v>
      </c>
      <c r="X23" s="29">
        <f>100%-W23-Y23</f>
        <v>0.86428038777032068</v>
      </c>
      <c r="Y23" s="110">
        <v>0.12005965697240865</v>
      </c>
      <c r="AC23" s="22">
        <v>1</v>
      </c>
      <c r="AD23" s="23" t="s">
        <v>78</v>
      </c>
      <c r="AE23" s="24">
        <v>-463.38055555555559</v>
      </c>
      <c r="AF23" s="29">
        <v>9.0225563909774431E-2</v>
      </c>
      <c r="AG23" s="29">
        <f>100%-AF23-AH23</f>
        <v>0.88721804511278202</v>
      </c>
      <c r="AH23" s="110">
        <v>2.2556390977443608E-2</v>
      </c>
      <c r="AL23" s="22">
        <v>1</v>
      </c>
      <c r="AM23" s="23" t="s">
        <v>78</v>
      </c>
      <c r="AN23" s="24">
        <v>1629.775714285714</v>
      </c>
      <c r="AO23" s="29">
        <v>0</v>
      </c>
      <c r="AP23" s="29">
        <f>100%-AO23-AQ23</f>
        <v>0.84782608695652173</v>
      </c>
      <c r="AQ23" s="110">
        <v>0.15217391304347827</v>
      </c>
    </row>
    <row r="24" spans="2:43" x14ac:dyDescent="0.25">
      <c r="B24" s="22">
        <v>2</v>
      </c>
      <c r="C24" s="32" t="s">
        <v>79</v>
      </c>
      <c r="D24" s="119">
        <v>-286.06114175389661</v>
      </c>
      <c r="E24" s="29">
        <v>0.12549537648612946</v>
      </c>
      <c r="F24" s="29">
        <v>0.77618418569541425</v>
      </c>
      <c r="G24" s="110">
        <v>9.8320437818456313E-2</v>
      </c>
      <c r="K24" s="22">
        <v>2</v>
      </c>
      <c r="L24" s="23" t="s">
        <v>79</v>
      </c>
      <c r="M24" s="24">
        <v>-493.47938650306719</v>
      </c>
      <c r="N24" s="29">
        <v>0.1542736173590897</v>
      </c>
      <c r="O24" s="29">
        <f t="shared" ref="O24:O26" si="6">100%-N24-P24</f>
        <v>0.78989150568933575</v>
      </c>
      <c r="P24" s="110">
        <v>5.5834876951574491E-2</v>
      </c>
      <c r="T24" s="22">
        <v>2</v>
      </c>
      <c r="U24" s="23" t="s">
        <v>79</v>
      </c>
      <c r="V24" s="24">
        <v>152.59373961218839</v>
      </c>
      <c r="W24" s="29">
        <v>5.145413870246085E-2</v>
      </c>
      <c r="X24" s="29">
        <f t="shared" ref="X24:X26" si="7">100%-W24-Y24</f>
        <v>0.73228933631618198</v>
      </c>
      <c r="Y24" s="110">
        <v>0.2162565249813572</v>
      </c>
      <c r="AC24" s="22">
        <v>2</v>
      </c>
      <c r="AD24" s="23" t="s">
        <v>79</v>
      </c>
      <c r="AE24" s="24">
        <v>-308.70857142857147</v>
      </c>
      <c r="AF24" s="29">
        <v>9.0225563909774431E-2</v>
      </c>
      <c r="AG24" s="29">
        <f t="shared" ref="AG24:AG26" si="8">100%-AF24-AH24</f>
        <v>0.86466165413533835</v>
      </c>
      <c r="AH24" s="110">
        <v>4.5112781954887216E-2</v>
      </c>
      <c r="AL24" s="22">
        <v>2</v>
      </c>
      <c r="AM24" s="23" t="s">
        <v>79</v>
      </c>
      <c r="AN24" s="24">
        <v>1020.5207142857142</v>
      </c>
      <c r="AO24" s="29">
        <v>2.1739130434782608E-2</v>
      </c>
      <c r="AP24" s="29">
        <f t="shared" ref="AP24:AP26" si="9">100%-AO24-AQ24</f>
        <v>0.69565217391304346</v>
      </c>
      <c r="AQ24" s="110">
        <v>0.28260869565217389</v>
      </c>
    </row>
    <row r="25" spans="2:43" x14ac:dyDescent="0.25">
      <c r="B25" s="14">
        <v>3</v>
      </c>
      <c r="C25" s="31" t="s">
        <v>80</v>
      </c>
      <c r="D25" s="120">
        <v>-206.41609386583565</v>
      </c>
      <c r="E25" s="29">
        <v>0.24759388563879978</v>
      </c>
      <c r="F25" s="29">
        <v>0.58124174372523119</v>
      </c>
      <c r="G25" s="110">
        <v>0.17116437063596904</v>
      </c>
      <c r="K25" s="14">
        <v>3</v>
      </c>
      <c r="L25" s="15" t="s">
        <v>80</v>
      </c>
      <c r="M25" s="17">
        <v>-341.60659348441942</v>
      </c>
      <c r="N25" s="29">
        <v>0.25826938343477113</v>
      </c>
      <c r="O25" s="29">
        <f t="shared" si="6"/>
        <v>0.63323630590103197</v>
      </c>
      <c r="P25" s="110">
        <v>0.10849431066419687</v>
      </c>
      <c r="T25" s="14">
        <v>3</v>
      </c>
      <c r="U25" s="15" t="s">
        <v>80</v>
      </c>
      <c r="V25" s="17">
        <v>12.542293333333337</v>
      </c>
      <c r="W25" s="29">
        <v>0.21923937360178972</v>
      </c>
      <c r="X25" s="29">
        <f t="shared" si="7"/>
        <v>0.44146159582401195</v>
      </c>
      <c r="Y25" s="110">
        <v>0.33929903057419836</v>
      </c>
      <c r="AC25" s="14">
        <v>3</v>
      </c>
      <c r="AD25" s="15" t="s">
        <v>80</v>
      </c>
      <c r="AE25" s="17">
        <v>-57.747</v>
      </c>
      <c r="AF25" s="29">
        <v>0.21804511278195488</v>
      </c>
      <c r="AG25" s="29">
        <f t="shared" si="8"/>
        <v>0.64661654135338342</v>
      </c>
      <c r="AH25" s="110">
        <v>0.13533834586466165</v>
      </c>
      <c r="AL25" s="14">
        <v>3</v>
      </c>
      <c r="AM25" s="15" t="s">
        <v>80</v>
      </c>
      <c r="AN25" s="17">
        <v>774.56583333333344</v>
      </c>
      <c r="AO25" s="29">
        <v>0.13043478260869565</v>
      </c>
      <c r="AP25" s="29">
        <f t="shared" si="9"/>
        <v>0.5</v>
      </c>
      <c r="AQ25" s="110">
        <v>0.36956521739130432</v>
      </c>
    </row>
    <row r="26" spans="2:43" x14ac:dyDescent="0.25">
      <c r="B26" s="18">
        <v>4</v>
      </c>
      <c r="C26" s="33" t="s">
        <v>81</v>
      </c>
      <c r="D26" s="121">
        <v>-123.0243320192631</v>
      </c>
      <c r="E26" s="30">
        <v>0.51103981883374217</v>
      </c>
      <c r="F26" s="30">
        <v>0.15097188148707302</v>
      </c>
      <c r="G26" s="111">
        <v>0.33798829967918476</v>
      </c>
      <c r="K26" s="18">
        <v>4</v>
      </c>
      <c r="L26" s="19" t="s">
        <v>81</v>
      </c>
      <c r="M26" s="20">
        <v>-149.16441084165459</v>
      </c>
      <c r="N26" s="30">
        <v>0.59407250595395611</v>
      </c>
      <c r="O26" s="30">
        <f t="shared" si="6"/>
        <v>7.9650701243715205E-2</v>
      </c>
      <c r="P26" s="111">
        <v>0.32627679280232869</v>
      </c>
      <c r="T26" s="18">
        <v>4</v>
      </c>
      <c r="U26" s="19" t="s">
        <v>81</v>
      </c>
      <c r="V26" s="20">
        <v>-82.149096244131471</v>
      </c>
      <c r="W26" s="30">
        <v>0.29008202833706187</v>
      </c>
      <c r="X26" s="30">
        <f t="shared" si="7"/>
        <v>0.36614466815809099</v>
      </c>
      <c r="Y26" s="111">
        <v>0.34377330350484714</v>
      </c>
      <c r="AC26" s="18">
        <v>4</v>
      </c>
      <c r="AD26" s="19" t="s">
        <v>81</v>
      </c>
      <c r="AE26" s="20">
        <v>146.41292682926834</v>
      </c>
      <c r="AF26" s="30">
        <v>0.42105263157894735</v>
      </c>
      <c r="AG26" s="30">
        <f t="shared" si="8"/>
        <v>9.7744360902255689E-2</v>
      </c>
      <c r="AH26" s="111">
        <v>0.48120300751879697</v>
      </c>
      <c r="AL26" s="18">
        <v>4</v>
      </c>
      <c r="AM26" s="19" t="s">
        <v>81</v>
      </c>
      <c r="AN26" s="20">
        <v>641.37718749999988</v>
      </c>
      <c r="AO26" s="30">
        <v>0.19565217391304349</v>
      </c>
      <c r="AP26" s="30">
        <f t="shared" si="9"/>
        <v>0.32608695652173914</v>
      </c>
      <c r="AQ26" s="111">
        <v>0.47826086956521741</v>
      </c>
    </row>
    <row r="32" spans="2:43" x14ac:dyDescent="0.25">
      <c r="B32" s="1" t="s">
        <v>12</v>
      </c>
      <c r="C32" s="2"/>
      <c r="D32" s="21"/>
      <c r="E32" s="2"/>
      <c r="F32" s="2" t="str">
        <f>$F$2</f>
        <v>SNOPR Scenario Int-14.55</v>
      </c>
      <c r="G32" s="106"/>
      <c r="K32" s="1" t="s">
        <v>150</v>
      </c>
      <c r="L32" s="2"/>
      <c r="M32" s="21"/>
      <c r="N32" s="2"/>
      <c r="O32" s="2" t="str">
        <f>$F$2</f>
        <v>SNOPR Scenario Int-14.55</v>
      </c>
      <c r="P32" s="106"/>
      <c r="T32" s="1" t="s">
        <v>151</v>
      </c>
      <c r="U32" s="2"/>
      <c r="V32" s="21"/>
      <c r="W32" s="2"/>
      <c r="X32" s="2" t="str">
        <f>$F$2</f>
        <v>SNOPR Scenario Int-14.55</v>
      </c>
      <c r="Y32" s="106"/>
      <c r="AC32" s="1" t="s">
        <v>152</v>
      </c>
      <c r="AD32" s="2"/>
      <c r="AE32" s="21"/>
      <c r="AF32" s="2"/>
      <c r="AG32" s="2" t="str">
        <f>$F$2</f>
        <v>SNOPR Scenario Int-14.55</v>
      </c>
      <c r="AH32" s="106"/>
      <c r="AL32" s="1" t="s">
        <v>153</v>
      </c>
      <c r="AM32" s="2"/>
      <c r="AN32" s="21"/>
      <c r="AO32" s="2"/>
      <c r="AP32" s="2" t="str">
        <f>$F$2</f>
        <v>SNOPR Scenario Int-14.55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v>-23.425401822093395</v>
      </c>
      <c r="E38" s="29">
        <v>0.16209317166560305</v>
      </c>
      <c r="F38" s="29">
        <v>0.73069559668155715</v>
      </c>
      <c r="G38" s="110">
        <v>0.10721123165283983</v>
      </c>
      <c r="K38" s="22">
        <v>1</v>
      </c>
      <c r="L38" s="23" t="s">
        <v>78</v>
      </c>
      <c r="M38" s="24">
        <v>-47.296283006093461</v>
      </c>
      <c r="N38" s="29">
        <v>0.20941652224147891</v>
      </c>
      <c r="O38" s="29">
        <f>100%-N38-P38</f>
        <v>0.67475447718082038</v>
      </c>
      <c r="P38" s="110">
        <v>0.11582900057770075</v>
      </c>
      <c r="T38" s="22">
        <v>1</v>
      </c>
      <c r="U38" s="23" t="s">
        <v>78</v>
      </c>
      <c r="V38" s="24">
        <v>493.81084112149534</v>
      </c>
      <c r="W38" s="29">
        <v>3.524229074889868E-3</v>
      </c>
      <c r="X38" s="29">
        <f>100%-W38-Y38</f>
        <v>0.91365638766519819</v>
      </c>
      <c r="Y38" s="110">
        <v>8.2819383259911894E-2</v>
      </c>
      <c r="AC38" s="22">
        <v>1</v>
      </c>
      <c r="AD38" s="23" t="s">
        <v>78</v>
      </c>
      <c r="AE38" s="24">
        <v>-313.02976190476193</v>
      </c>
      <c r="AF38" s="29">
        <v>0.42307692307692307</v>
      </c>
      <c r="AG38" s="29">
        <f>100%-AF38-AH38</f>
        <v>0.47435897435897434</v>
      </c>
      <c r="AH38" s="110">
        <v>0.10256410256410256</v>
      </c>
      <c r="AL38" s="22">
        <v>1</v>
      </c>
      <c r="AM38" s="23" t="s">
        <v>78</v>
      </c>
      <c r="AN38" s="24">
        <v>509.53</v>
      </c>
      <c r="AO38" s="29">
        <v>0</v>
      </c>
      <c r="AP38" s="29">
        <f>100%-AO38-AQ38</f>
        <v>0.96153846153846156</v>
      </c>
      <c r="AQ38" s="110">
        <v>3.8461538461538464E-2</v>
      </c>
    </row>
    <row r="39" spans="2:44" x14ac:dyDescent="0.25">
      <c r="B39" s="22">
        <v>2</v>
      </c>
      <c r="C39" s="32" t="s">
        <v>79</v>
      </c>
      <c r="D39" s="119">
        <v>16.545080746757264</v>
      </c>
      <c r="E39" s="29">
        <v>0.17719634120399916</v>
      </c>
      <c r="F39" s="29">
        <v>0.68666241225271218</v>
      </c>
      <c r="G39" s="110">
        <v>0.13614124654328866</v>
      </c>
      <c r="K39" s="22">
        <v>2</v>
      </c>
      <c r="L39" s="23" t="s">
        <v>79</v>
      </c>
      <c r="M39" s="24">
        <v>-23.292880299251898</v>
      </c>
      <c r="N39" s="29">
        <v>0.22357019064124783</v>
      </c>
      <c r="O39" s="29">
        <f t="shared" ref="O39:O41" si="10">100%-N39-P39</f>
        <v>0.63460427498555749</v>
      </c>
      <c r="P39" s="110">
        <v>0.14182553437319467</v>
      </c>
      <c r="T39" s="22">
        <v>2</v>
      </c>
      <c r="U39" s="23" t="s">
        <v>79</v>
      </c>
      <c r="V39" s="24">
        <v>403.53126984126965</v>
      </c>
      <c r="W39" s="29">
        <v>1.7621145374449341E-2</v>
      </c>
      <c r="X39" s="29">
        <f t="shared" ref="X39:X41" si="11">100%-W39-Y39</f>
        <v>0.85991189427312775</v>
      </c>
      <c r="Y39" s="110">
        <v>0.12246696035242291</v>
      </c>
      <c r="AC39" s="22">
        <v>2</v>
      </c>
      <c r="AD39" s="23" t="s">
        <v>79</v>
      </c>
      <c r="AE39" s="24">
        <v>-324.00956521739124</v>
      </c>
      <c r="AF39" s="29">
        <v>0.46153846153846156</v>
      </c>
      <c r="AG39" s="29">
        <f t="shared" ref="AG39:AG41" si="12">100%-AF39-AH39</f>
        <v>0.4358974358974359</v>
      </c>
      <c r="AH39" s="110">
        <v>0.10256410256410256</v>
      </c>
      <c r="AL39" s="22">
        <v>2</v>
      </c>
      <c r="AM39" s="23" t="s">
        <v>79</v>
      </c>
      <c r="AN39" s="24">
        <v>485.84</v>
      </c>
      <c r="AO39" s="29">
        <v>0</v>
      </c>
      <c r="AP39" s="29">
        <f t="shared" ref="AP39:AP41" si="13">100%-AO39-AQ39</f>
        <v>0.96153846153846156</v>
      </c>
      <c r="AQ39" s="110">
        <v>3.8461538461538464E-2</v>
      </c>
    </row>
    <row r="40" spans="2:44" x14ac:dyDescent="0.25">
      <c r="B40" s="14">
        <v>3</v>
      </c>
      <c r="C40" s="31" t="s">
        <v>80</v>
      </c>
      <c r="D40" s="120">
        <v>53.354801756619331</v>
      </c>
      <c r="E40" s="29">
        <v>0.31269942565411613</v>
      </c>
      <c r="F40" s="29">
        <v>0.46607104871303978</v>
      </c>
      <c r="G40" s="110">
        <v>0.22122952563284407</v>
      </c>
      <c r="K40" s="14">
        <v>3</v>
      </c>
      <c r="L40" s="15" t="s">
        <v>80</v>
      </c>
      <c r="M40" s="17">
        <v>-18.37784388185651</v>
      </c>
      <c r="N40" s="29">
        <v>0.378682842287695</v>
      </c>
      <c r="O40" s="29">
        <f t="shared" si="10"/>
        <v>0.41103408434430966</v>
      </c>
      <c r="P40" s="110">
        <v>0.21028307336799537</v>
      </c>
      <c r="T40" s="14">
        <v>3</v>
      </c>
      <c r="U40" s="15" t="s">
        <v>80</v>
      </c>
      <c r="V40" s="17">
        <v>466.16375621890523</v>
      </c>
      <c r="W40" s="29">
        <v>6.8722466960352419E-2</v>
      </c>
      <c r="X40" s="29">
        <f t="shared" si="11"/>
        <v>0.68281938325991187</v>
      </c>
      <c r="Y40" s="110">
        <v>0.24845814977973568</v>
      </c>
      <c r="AC40" s="14">
        <v>3</v>
      </c>
      <c r="AD40" s="15" t="s">
        <v>80</v>
      </c>
      <c r="AE40" s="17">
        <v>-280.76172413793103</v>
      </c>
      <c r="AF40" s="29">
        <v>0.53846153846153844</v>
      </c>
      <c r="AG40" s="29">
        <f t="shared" si="12"/>
        <v>0.29487179487179493</v>
      </c>
      <c r="AH40" s="110">
        <v>0.16666666666666666</v>
      </c>
      <c r="AL40" s="14">
        <v>3</v>
      </c>
      <c r="AM40" s="15" t="s">
        <v>80</v>
      </c>
      <c r="AN40" s="17">
        <v>1233.6100000000001</v>
      </c>
      <c r="AO40" s="29">
        <v>0</v>
      </c>
      <c r="AP40" s="29">
        <f t="shared" si="13"/>
        <v>0.61538461538461542</v>
      </c>
      <c r="AQ40" s="110">
        <v>0.38461538461538464</v>
      </c>
    </row>
    <row r="41" spans="2:44" x14ac:dyDescent="0.25">
      <c r="B41" s="18">
        <v>4</v>
      </c>
      <c r="C41" s="33" t="s">
        <v>81</v>
      </c>
      <c r="D41" s="121">
        <v>-1.7908667786397627</v>
      </c>
      <c r="E41" s="30">
        <v>0.39927674962773879</v>
      </c>
      <c r="F41" s="30">
        <v>0.34652201659221443</v>
      </c>
      <c r="G41" s="111">
        <v>0.25420123378004678</v>
      </c>
      <c r="K41" s="18">
        <v>4</v>
      </c>
      <c r="L41" s="19" t="s">
        <v>81</v>
      </c>
      <c r="M41" s="20">
        <v>-85.094522031366665</v>
      </c>
      <c r="N41" s="30">
        <v>0.44916233391103411</v>
      </c>
      <c r="O41" s="30">
        <f t="shared" si="10"/>
        <v>0.32091276718659734</v>
      </c>
      <c r="P41" s="111">
        <v>0.22992489890236859</v>
      </c>
      <c r="T41" s="18">
        <v>4</v>
      </c>
      <c r="U41" s="19" t="s">
        <v>81</v>
      </c>
      <c r="V41" s="20">
        <v>395.37622820919177</v>
      </c>
      <c r="W41" s="30">
        <v>0.18502202643171806</v>
      </c>
      <c r="X41" s="30">
        <f t="shared" si="11"/>
        <v>0.48986784140969164</v>
      </c>
      <c r="Y41" s="111">
        <v>0.3251101321585903</v>
      </c>
      <c r="AC41" s="18">
        <v>4</v>
      </c>
      <c r="AD41" s="19" t="s">
        <v>81</v>
      </c>
      <c r="AE41" s="20">
        <v>-311.2963492063493</v>
      </c>
      <c r="AF41" s="30">
        <v>0.58974358974358976</v>
      </c>
      <c r="AG41" s="30">
        <f t="shared" si="12"/>
        <v>0.23076923076923075</v>
      </c>
      <c r="AH41" s="111">
        <v>0.17948717948717949</v>
      </c>
      <c r="AL41" s="18">
        <v>4</v>
      </c>
      <c r="AM41" s="19" t="s">
        <v>81</v>
      </c>
      <c r="AN41" s="20">
        <v>440.44500000000005</v>
      </c>
      <c r="AO41" s="30">
        <v>0.38461538461538464</v>
      </c>
      <c r="AP41" s="30">
        <f t="shared" si="13"/>
        <v>0.26923076923076927</v>
      </c>
      <c r="AQ41" s="111">
        <v>0.34615384615384615</v>
      </c>
    </row>
    <row r="47" spans="2:44" x14ac:dyDescent="0.25">
      <c r="B47" s="1" t="s">
        <v>22</v>
      </c>
      <c r="C47" s="2"/>
      <c r="D47" s="21"/>
      <c r="E47" s="2"/>
      <c r="F47" s="2" t="str">
        <f>$F$2</f>
        <v>SNOPR Scenario Int-14.55</v>
      </c>
      <c r="G47" s="106"/>
      <c r="K47" s="1" t="s">
        <v>100</v>
      </c>
      <c r="L47" s="2"/>
      <c r="M47" s="21"/>
      <c r="N47" s="2"/>
      <c r="O47" s="2" t="str">
        <f>$F$2</f>
        <v>SNOPR Scenario Int-14.55</v>
      </c>
      <c r="P47" s="106"/>
      <c r="T47" s="1" t="s">
        <v>97</v>
      </c>
      <c r="U47" s="2"/>
      <c r="V47" s="21"/>
      <c r="W47" s="2"/>
      <c r="X47" s="2" t="str">
        <f>$F$2</f>
        <v>SNOPR Scenario Int-14.55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v>-176.10319749216299</v>
      </c>
      <c r="E53" s="29">
        <v>0.13470790378006872</v>
      </c>
      <c r="F53" s="29">
        <f>100%-E53-G53</f>
        <v>0.806872852233677</v>
      </c>
      <c r="G53" s="110">
        <v>5.8419243986254296E-2</v>
      </c>
      <c r="K53" s="22">
        <f t="shared" si="18"/>
        <v>1</v>
      </c>
      <c r="L53" s="23" t="str">
        <f>L38</f>
        <v>NWGF 90%</v>
      </c>
      <c r="M53" s="17">
        <v>-443.83539215686267</v>
      </c>
      <c r="N53" s="29">
        <v>9.3198992443324941E-2</v>
      </c>
      <c r="O53" s="29">
        <f>100%-N53-P53</f>
        <v>0.87405541561712841</v>
      </c>
      <c r="P53" s="110">
        <v>3.2745591939546598E-2</v>
      </c>
      <c r="T53" s="22">
        <f t="shared" si="19"/>
        <v>1</v>
      </c>
      <c r="U53" s="23" t="str">
        <f>U38</f>
        <v>NWGF 90%</v>
      </c>
      <c r="V53" s="24">
        <v>-50.256728110599106</v>
      </c>
      <c r="W53" s="29">
        <v>0.18456883509833585</v>
      </c>
      <c r="X53" s="29">
        <f>100%-W53-Y53</f>
        <v>0.72617246596066565</v>
      </c>
      <c r="Y53" s="110">
        <v>8.9258698940998485E-2</v>
      </c>
      <c r="AR53" s="57"/>
    </row>
    <row r="54" spans="2:44" x14ac:dyDescent="0.25">
      <c r="B54" s="22">
        <f t="shared" si="17"/>
        <v>2</v>
      </c>
      <c r="C54" s="32" t="str">
        <f>C39</f>
        <v>NWGF 92%</v>
      </c>
      <c r="D54" s="120">
        <v>-81.421348600508892</v>
      </c>
      <c r="E54" s="29">
        <v>0.14776632302405499</v>
      </c>
      <c r="F54" s="29">
        <f>100%-E54-G54</f>
        <v>0.75876288659793811</v>
      </c>
      <c r="G54" s="110">
        <v>9.3470790378006874E-2</v>
      </c>
      <c r="K54" s="22">
        <f t="shared" si="18"/>
        <v>2</v>
      </c>
      <c r="L54" s="23" t="str">
        <f>L39</f>
        <v>NWGF 92%</v>
      </c>
      <c r="M54" s="17">
        <v>-232.11020547945219</v>
      </c>
      <c r="N54" s="29">
        <v>0.10579345088161209</v>
      </c>
      <c r="O54" s="29">
        <f>100%-N54-P54</f>
        <v>0.82115869017632248</v>
      </c>
      <c r="P54" s="110">
        <v>7.3047858942065488E-2</v>
      </c>
      <c r="T54" s="22">
        <f t="shared" si="19"/>
        <v>2</v>
      </c>
      <c r="U54" s="23" t="str">
        <f>U39</f>
        <v>NWGF 92%</v>
      </c>
      <c r="V54" s="24">
        <v>7.6497975708501897</v>
      </c>
      <c r="W54" s="29">
        <v>0.19818456883509833</v>
      </c>
      <c r="X54" s="29">
        <f>100%-W54-Y54</f>
        <v>0.68381240544629351</v>
      </c>
      <c r="Y54" s="110">
        <v>0.11800302571860817</v>
      </c>
      <c r="AR54" s="57"/>
    </row>
    <row r="55" spans="2:44" x14ac:dyDescent="0.25">
      <c r="B55" s="14">
        <f t="shared" si="17"/>
        <v>3</v>
      </c>
      <c r="C55" s="31" t="str">
        <f>C40</f>
        <v>NWGF 95%</v>
      </c>
      <c r="D55" s="120">
        <v>-35.452670623145416</v>
      </c>
      <c r="E55" s="29">
        <v>0.26254295532646049</v>
      </c>
      <c r="F55" s="29">
        <f t="shared" ref="F55:F56" si="20">100%-E55-G55</f>
        <v>0.5663230240549828</v>
      </c>
      <c r="G55" s="110">
        <v>0.1711340206185567</v>
      </c>
      <c r="K55" s="14">
        <f t="shared" si="18"/>
        <v>3</v>
      </c>
      <c r="L55" s="15" t="str">
        <f>L40</f>
        <v>NWGF 95%</v>
      </c>
      <c r="M55" s="17">
        <v>-180.75248175182477</v>
      </c>
      <c r="N55" s="29">
        <v>0.19899244332493704</v>
      </c>
      <c r="O55" s="29">
        <f t="shared" ref="O55:O56" si="21">100%-N55-P55</f>
        <v>0.65994962216624686</v>
      </c>
      <c r="P55" s="110">
        <v>0.14105793450881612</v>
      </c>
      <c r="T55" s="14">
        <f t="shared" si="19"/>
        <v>3</v>
      </c>
      <c r="U55" s="15" t="str">
        <f>U40</f>
        <v>NWGF 95%</v>
      </c>
      <c r="V55" s="24">
        <v>64.077699999999908</v>
      </c>
      <c r="W55" s="29">
        <v>0.33888048411497729</v>
      </c>
      <c r="X55" s="29">
        <f t="shared" ref="X55:X56" si="22">100%-W55-Y55</f>
        <v>0.45385779122541603</v>
      </c>
      <c r="Y55" s="110">
        <v>0.20726172465960666</v>
      </c>
      <c r="AR55" s="57"/>
    </row>
    <row r="56" spans="2:44" x14ac:dyDescent="0.25">
      <c r="B56" s="18">
        <f t="shared" si="17"/>
        <v>4</v>
      </c>
      <c r="C56" s="33" t="str">
        <f>C41</f>
        <v>NWGF 98%</v>
      </c>
      <c r="D56" s="121">
        <v>-9.9875900514579907</v>
      </c>
      <c r="E56" s="30">
        <v>0.46804123711340206</v>
      </c>
      <c r="F56" s="30">
        <f t="shared" si="20"/>
        <v>0.22817869415807562</v>
      </c>
      <c r="G56" s="111">
        <v>0.30378006872852231</v>
      </c>
      <c r="K56" s="18">
        <f t="shared" si="18"/>
        <v>4</v>
      </c>
      <c r="L56" s="19" t="str">
        <f>L41</f>
        <v>NWGF 98%</v>
      </c>
      <c r="M56" s="20">
        <v>-34.964025974025965</v>
      </c>
      <c r="N56" s="30">
        <v>0.49370277078085645</v>
      </c>
      <c r="O56" s="30">
        <f t="shared" si="21"/>
        <v>0.13350125944584379</v>
      </c>
      <c r="P56" s="111">
        <v>0.37279596977329976</v>
      </c>
      <c r="T56" s="18">
        <f t="shared" si="19"/>
        <v>4</v>
      </c>
      <c r="U56" s="19" t="str">
        <f>U41</f>
        <v>NWGF 98%</v>
      </c>
      <c r="V56" s="34">
        <v>26.605792811839319</v>
      </c>
      <c r="W56" s="30">
        <v>0.43721633888048411</v>
      </c>
      <c r="X56" s="30">
        <f t="shared" si="22"/>
        <v>0.3419062027231467</v>
      </c>
      <c r="Y56" s="111">
        <v>0.22087745839636913</v>
      </c>
      <c r="AR56" s="57"/>
    </row>
    <row r="62" spans="2:44" x14ac:dyDescent="0.25">
      <c r="B62" s="1" t="s">
        <v>102</v>
      </c>
      <c r="C62" s="2"/>
      <c r="D62" s="21"/>
      <c r="E62" s="2"/>
      <c r="F62" s="2" t="str">
        <f>$F$2</f>
        <v>SNOPR Scenario Int-14.55</v>
      </c>
      <c r="G62" s="106"/>
      <c r="K62" s="1" t="s">
        <v>99</v>
      </c>
      <c r="L62" s="2"/>
      <c r="M62" s="21"/>
      <c r="N62" s="2"/>
      <c r="O62" s="2" t="str">
        <f>$F$2</f>
        <v>SNOPR Scenario Int-14.55</v>
      </c>
      <c r="P62" s="106"/>
      <c r="T62" s="1" t="s">
        <v>98</v>
      </c>
      <c r="U62" s="2"/>
      <c r="V62" s="21"/>
      <c r="W62" s="21"/>
      <c r="X62" s="2" t="str">
        <f>$F$2</f>
        <v>SNOPR Scenario Int-14.55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3">D49</f>
        <v>LCC</v>
      </c>
      <c r="E64" s="25" t="str">
        <f t="shared" si="23"/>
        <v>Net</v>
      </c>
      <c r="F64" s="26" t="str">
        <f t="shared" si="23"/>
        <v>No</v>
      </c>
      <c r="G64" s="107" t="str">
        <f t="shared" si="23"/>
        <v>Net</v>
      </c>
      <c r="K64" s="5"/>
      <c r="L64" s="6"/>
      <c r="M64" s="7" t="str">
        <f t="shared" ref="M64:P65" si="24">M49</f>
        <v>LCC</v>
      </c>
      <c r="N64" s="25" t="str">
        <f t="shared" si="24"/>
        <v>Net</v>
      </c>
      <c r="O64" s="26" t="str">
        <f t="shared" si="24"/>
        <v>No</v>
      </c>
      <c r="P64" s="107" t="str">
        <f t="shared" si="24"/>
        <v>Net</v>
      </c>
      <c r="T64" s="5"/>
      <c r="U64" s="6"/>
      <c r="V64" s="7" t="str">
        <f t="shared" ref="V64:Y65" si="25">V49</f>
        <v>LCC</v>
      </c>
      <c r="W64" s="25" t="str">
        <f t="shared" si="25"/>
        <v>Net</v>
      </c>
      <c r="X64" s="26" t="str">
        <f t="shared" si="25"/>
        <v>No</v>
      </c>
      <c r="Y64" s="107" t="str">
        <f t="shared" si="25"/>
        <v>Net</v>
      </c>
    </row>
    <row r="65" spans="2:25" x14ac:dyDescent="0.25">
      <c r="B65" s="9" t="str">
        <f>B50</f>
        <v>Level</v>
      </c>
      <c r="C65" s="10" t="str">
        <f>C50</f>
        <v>Description</v>
      </c>
      <c r="D65" s="11" t="str">
        <f t="shared" si="23"/>
        <v>Savings</v>
      </c>
      <c r="E65" s="27" t="str">
        <f t="shared" si="23"/>
        <v>Cost</v>
      </c>
      <c r="F65" s="27" t="str">
        <f t="shared" si="23"/>
        <v>Impact</v>
      </c>
      <c r="G65" s="108" t="str">
        <f t="shared" si="23"/>
        <v>Benefit</v>
      </c>
      <c r="K65" s="9" t="str">
        <f>K50</f>
        <v>Level</v>
      </c>
      <c r="L65" s="10" t="str">
        <f>L50</f>
        <v>Description</v>
      </c>
      <c r="M65" s="11" t="str">
        <f t="shared" si="24"/>
        <v>Savings</v>
      </c>
      <c r="N65" s="27" t="str">
        <f t="shared" si="24"/>
        <v>Cost</v>
      </c>
      <c r="O65" s="27" t="str">
        <f t="shared" si="24"/>
        <v>Impact</v>
      </c>
      <c r="P65" s="108" t="str">
        <f t="shared" si="24"/>
        <v>Benefit</v>
      </c>
      <c r="T65" s="9" t="str">
        <f>T50</f>
        <v>Level</v>
      </c>
      <c r="U65" s="10" t="str">
        <f>U50</f>
        <v>Description</v>
      </c>
      <c r="V65" s="11" t="str">
        <f t="shared" si="25"/>
        <v>Savings</v>
      </c>
      <c r="W65" s="27" t="str">
        <f t="shared" si="25"/>
        <v>Cost</v>
      </c>
      <c r="X65" s="27" t="str">
        <f t="shared" si="25"/>
        <v>Impact</v>
      </c>
      <c r="Y65" s="108" t="str">
        <f t="shared" si="25"/>
        <v>Benefit</v>
      </c>
    </row>
    <row r="66" spans="2:25" x14ac:dyDescent="0.25">
      <c r="B66" s="12" t="str">
        <f t="shared" ref="B66:B71" si="26">B51</f>
        <v>NWGF</v>
      </c>
      <c r="C66" s="13"/>
      <c r="D66" s="7"/>
      <c r="E66" s="25"/>
      <c r="F66" s="25"/>
      <c r="G66" s="107"/>
      <c r="K66" s="12" t="str">
        <f t="shared" ref="K66:K71" si="27">K51</f>
        <v>NWGF</v>
      </c>
      <c r="L66" s="13"/>
      <c r="M66" s="7"/>
      <c r="N66" s="25"/>
      <c r="O66" s="25"/>
      <c r="P66" s="107"/>
      <c r="T66" s="12" t="str">
        <f t="shared" ref="T66:T71" si="28">T51</f>
        <v>NWGF</v>
      </c>
      <c r="U66" s="13"/>
      <c r="V66" s="7"/>
      <c r="W66" s="25"/>
      <c r="X66" s="25"/>
      <c r="Y66" s="107"/>
    </row>
    <row r="67" spans="2:25" x14ac:dyDescent="0.25">
      <c r="B67" s="14">
        <f t="shared" si="26"/>
        <v>0</v>
      </c>
      <c r="C67" s="15" t="str">
        <f>C52</f>
        <v>NWGF 80%</v>
      </c>
      <c r="D67" s="16"/>
      <c r="E67" s="28"/>
      <c r="F67" s="28">
        <v>1</v>
      </c>
      <c r="G67" s="109"/>
      <c r="K67" s="14">
        <f t="shared" si="27"/>
        <v>0</v>
      </c>
      <c r="L67" s="15" t="str">
        <f>L52</f>
        <v>NWGF 80%</v>
      </c>
      <c r="M67" s="16"/>
      <c r="N67" s="28"/>
      <c r="O67" s="28">
        <v>1</v>
      </c>
      <c r="P67" s="109"/>
      <c r="T67" s="14">
        <f t="shared" si="28"/>
        <v>0</v>
      </c>
      <c r="U67" s="15" t="str">
        <f>U52</f>
        <v>NWGF 80%</v>
      </c>
      <c r="V67" s="16"/>
      <c r="W67" s="28"/>
      <c r="X67" s="28">
        <v>1</v>
      </c>
      <c r="Y67" s="109"/>
    </row>
    <row r="68" spans="2:25" x14ac:dyDescent="0.25">
      <c r="B68" s="22">
        <f t="shared" si="26"/>
        <v>1</v>
      </c>
      <c r="C68" s="23" t="str">
        <f>C53</f>
        <v>NWGF 90%</v>
      </c>
      <c r="D68" s="17">
        <v>-475.44395348837173</v>
      </c>
      <c r="E68" s="29">
        <v>0.15337423312883436</v>
      </c>
      <c r="F68" s="29">
        <f>100%-E68-G68</f>
        <v>0.77668711656441713</v>
      </c>
      <c r="G68" s="110">
        <v>6.9938650306748465E-2</v>
      </c>
      <c r="K68" s="22">
        <f t="shared" si="27"/>
        <v>1</v>
      </c>
      <c r="L68" s="23" t="str">
        <f>L53</f>
        <v>NWGF 90%</v>
      </c>
      <c r="M68" s="24">
        <v>-1276.7049999999992</v>
      </c>
      <c r="N68" s="29">
        <v>9.9773242630385492E-2</v>
      </c>
      <c r="O68" s="29">
        <f>100%-N68-P68</f>
        <v>0.86621315192743764</v>
      </c>
      <c r="P68" s="110">
        <v>3.4013605442176874E-2</v>
      </c>
      <c r="T68" s="22">
        <f t="shared" si="28"/>
        <v>1</v>
      </c>
      <c r="U68" s="23" t="str">
        <f>U53</f>
        <v>NWGF 90%</v>
      </c>
      <c r="V68" s="24">
        <v>-165.27838709677431</v>
      </c>
      <c r="W68" s="29">
        <v>0.21657754010695188</v>
      </c>
      <c r="X68" s="29">
        <f>100%-W68-Y68</f>
        <v>0.67112299465240643</v>
      </c>
      <c r="Y68" s="110">
        <v>0.11229946524064172</v>
      </c>
    </row>
    <row r="69" spans="2:25" x14ac:dyDescent="0.25">
      <c r="B69" s="14">
        <f t="shared" si="26"/>
        <v>2</v>
      </c>
      <c r="C69" s="15" t="str">
        <f>C54</f>
        <v>NWGF 92%</v>
      </c>
      <c r="D69" s="17">
        <v>-455.23529411764684</v>
      </c>
      <c r="E69" s="29">
        <v>0.18159509202453988</v>
      </c>
      <c r="F69" s="29">
        <f>100%-E69-G69</f>
        <v>0.72883435582822076</v>
      </c>
      <c r="G69" s="110">
        <v>8.957055214723926E-2</v>
      </c>
      <c r="K69" s="14">
        <f t="shared" si="27"/>
        <v>2</v>
      </c>
      <c r="L69" s="15" t="str">
        <f>L54</f>
        <v>NWGF 92%</v>
      </c>
      <c r="M69" s="24">
        <v>-894.87809523809517</v>
      </c>
      <c r="N69" s="29">
        <v>0.12698412698412698</v>
      </c>
      <c r="O69" s="29">
        <f>100%-N69-P69</f>
        <v>0.8117913832199547</v>
      </c>
      <c r="P69" s="110">
        <v>6.1224489795918366E-2</v>
      </c>
      <c r="T69" s="14">
        <f t="shared" si="28"/>
        <v>2</v>
      </c>
      <c r="U69" s="15" t="str">
        <f>U54</f>
        <v>NWGF 92%</v>
      </c>
      <c r="V69" s="24">
        <v>-239.27040935672517</v>
      </c>
      <c r="W69" s="29">
        <v>0.24598930481283424</v>
      </c>
      <c r="X69" s="29">
        <f>100%-W69-Y69</f>
        <v>0.63101604278074863</v>
      </c>
      <c r="Y69" s="110">
        <v>0.12299465240641712</v>
      </c>
    </row>
    <row r="70" spans="2:25" x14ac:dyDescent="0.25">
      <c r="B70" s="14">
        <f t="shared" si="26"/>
        <v>3</v>
      </c>
      <c r="C70" s="15" t="str">
        <f>C55</f>
        <v>NWGF 95%</v>
      </c>
      <c r="D70" s="17">
        <v>-370.79190821256026</v>
      </c>
      <c r="E70" s="29">
        <v>0.30920245398773005</v>
      </c>
      <c r="F70" s="29">
        <f t="shared" ref="F70:F71" si="29">100%-E70-G70</f>
        <v>0.53987730061349692</v>
      </c>
      <c r="G70" s="110">
        <v>0.150920245398773</v>
      </c>
      <c r="K70" s="14">
        <f t="shared" si="27"/>
        <v>3</v>
      </c>
      <c r="L70" s="15" t="str">
        <f>L55</f>
        <v>NWGF 95%</v>
      </c>
      <c r="M70" s="24">
        <v>-692.37125000000015</v>
      </c>
      <c r="N70" s="29">
        <v>0.23582766439909297</v>
      </c>
      <c r="O70" s="29">
        <f t="shared" ref="O70:O71" si="30">100%-N70-P70</f>
        <v>0.64852607709750565</v>
      </c>
      <c r="P70" s="110">
        <v>0.11564625850340136</v>
      </c>
      <c r="T70" s="14">
        <f t="shared" si="28"/>
        <v>3</v>
      </c>
      <c r="U70" s="15" t="str">
        <f>U55</f>
        <v>NWGF 95%</v>
      </c>
      <c r="V70" s="24">
        <v>-168.22224409448825</v>
      </c>
      <c r="W70" s="29">
        <v>0.39572192513368987</v>
      </c>
      <c r="X70" s="29">
        <f t="shared" ref="X70:X71" si="31">100%-W70-Y70</f>
        <v>0.41176470588235292</v>
      </c>
      <c r="Y70" s="110">
        <v>0.19251336898395721</v>
      </c>
    </row>
    <row r="71" spans="2:25" x14ac:dyDescent="0.25">
      <c r="B71" s="18">
        <f t="shared" si="26"/>
        <v>4</v>
      </c>
      <c r="C71" s="19" t="str">
        <f>C56</f>
        <v>NWGF 98%</v>
      </c>
      <c r="D71" s="20">
        <v>-275.88251121076212</v>
      </c>
      <c r="E71" s="30">
        <v>0.53251533742331292</v>
      </c>
      <c r="F71" s="30">
        <f t="shared" si="29"/>
        <v>0.22576687116564415</v>
      </c>
      <c r="G71" s="111">
        <v>0.24171779141104294</v>
      </c>
      <c r="K71" s="18">
        <f t="shared" si="27"/>
        <v>4</v>
      </c>
      <c r="L71" s="19" t="str">
        <f>L56</f>
        <v>NWGF 98%</v>
      </c>
      <c r="M71" s="34">
        <v>-270.50974683544274</v>
      </c>
      <c r="N71" s="30">
        <v>0.59183673469387754</v>
      </c>
      <c r="O71" s="30">
        <f t="shared" si="30"/>
        <v>0.11337868480725627</v>
      </c>
      <c r="P71" s="111">
        <v>0.29478458049886619</v>
      </c>
      <c r="T71" s="18">
        <f t="shared" si="28"/>
        <v>4</v>
      </c>
      <c r="U71" s="19" t="str">
        <f>U56</f>
        <v>NWGF 98%</v>
      </c>
      <c r="V71" s="34">
        <v>-283.62791970802897</v>
      </c>
      <c r="W71" s="30">
        <v>0.46256684491978611</v>
      </c>
      <c r="X71" s="30">
        <f t="shared" si="31"/>
        <v>0.35828877005347587</v>
      </c>
      <c r="Y71" s="111">
        <v>0.17914438502673796</v>
      </c>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BI71"/>
  <sheetViews>
    <sheetView workbookViewId="0">
      <selection activeCell="I36" sqref="I3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103</v>
      </c>
      <c r="G2" s="2"/>
      <c r="K2" s="1" t="s">
        <v>142</v>
      </c>
      <c r="L2" s="2"/>
      <c r="M2" s="21"/>
      <c r="N2" s="2"/>
      <c r="O2" s="2" t="str">
        <f>$F$2</f>
        <v>SNOPR Scenario 2</v>
      </c>
      <c r="P2" s="106"/>
      <c r="T2" s="1" t="s">
        <v>143</v>
      </c>
      <c r="U2" s="2"/>
      <c r="V2" s="21"/>
      <c r="W2" s="2"/>
      <c r="X2" s="2" t="str">
        <f>$F$2</f>
        <v>SNOPR Scenario 2</v>
      </c>
      <c r="Y2" s="106"/>
      <c r="AC2" s="1" t="s">
        <v>144</v>
      </c>
      <c r="AD2" s="2"/>
      <c r="AE2" s="21"/>
      <c r="AF2" s="2"/>
      <c r="AG2" s="2" t="str">
        <f>$F$2</f>
        <v>SNOPR Scenario 2</v>
      </c>
      <c r="AH2" s="106"/>
      <c r="AL2" s="1" t="s">
        <v>145</v>
      </c>
      <c r="AM2" s="2"/>
      <c r="AN2" s="21"/>
      <c r="AO2" s="2"/>
      <c r="AP2" s="2" t="str">
        <f>$F$2</f>
        <v>SNOPR Scenario 2</v>
      </c>
      <c r="AQ2" s="106"/>
      <c r="AU2" s="1" t="s">
        <v>82</v>
      </c>
      <c r="AV2" s="2"/>
      <c r="AW2" s="21"/>
      <c r="AX2" s="2"/>
      <c r="AY2" s="2" t="str">
        <f>$F$2</f>
        <v>SNOPR Scenario 2</v>
      </c>
      <c r="AZ2" s="106"/>
      <c r="BD2" s="1" t="s">
        <v>84</v>
      </c>
      <c r="BE2" s="2"/>
      <c r="BF2" s="21"/>
      <c r="BG2" s="2"/>
      <c r="BH2" s="2" t="str">
        <f>$F$2</f>
        <v>SNOPR Scenario 2</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v>353.27373960424501</v>
      </c>
      <c r="AX8" s="29">
        <v>0.23711755233494364</v>
      </c>
      <c r="AY8" s="29">
        <f>100%-AX8-AZ8</f>
        <v>0.53207192699946326</v>
      </c>
      <c r="AZ8" s="110">
        <v>0.23081052066559313</v>
      </c>
      <c r="BD8" s="22">
        <v>1</v>
      </c>
      <c r="BE8" s="23" t="s">
        <v>78</v>
      </c>
      <c r="BF8" s="24">
        <v>1266.4195969125215</v>
      </c>
      <c r="BG8" s="29">
        <v>2.4332810047095761E-2</v>
      </c>
      <c r="BH8" s="29">
        <f>100%-BG8-BI8</f>
        <v>0.54238618524332805</v>
      </c>
      <c r="BI8" s="110">
        <v>0.43328100470957615</v>
      </c>
    </row>
    <row r="9" spans="2:61" x14ac:dyDescent="0.25">
      <c r="B9" s="22">
        <v>2</v>
      </c>
      <c r="C9" s="32" t="s">
        <v>79</v>
      </c>
      <c r="D9" s="119">
        <v>599.87443155069434</v>
      </c>
      <c r="E9" s="29">
        <v>0.1716</v>
      </c>
      <c r="F9" s="29">
        <v>0.4753</v>
      </c>
      <c r="G9" s="110">
        <v>0.35310000000000002</v>
      </c>
      <c r="K9" s="22">
        <v>2</v>
      </c>
      <c r="L9" s="23" t="s">
        <v>79</v>
      </c>
      <c r="M9" s="24">
        <v>408.56575531914956</v>
      </c>
      <c r="N9" s="29">
        <v>0.21820190581411408</v>
      </c>
      <c r="O9" s="29">
        <f t="shared" ref="O9" si="0">100%-N9-P9</f>
        <v>0.48073470515122224</v>
      </c>
      <c r="P9" s="110">
        <v>0.30106338903466373</v>
      </c>
      <c r="T9" s="22">
        <v>2</v>
      </c>
      <c r="U9" s="23" t="s">
        <v>79</v>
      </c>
      <c r="V9" s="24">
        <v>1141.5630185873608</v>
      </c>
      <c r="W9" s="29">
        <v>3.3521809369951534E-2</v>
      </c>
      <c r="X9" s="29">
        <f t="shared" ref="X9" si="1">100%-W9-Y9</f>
        <v>0.45678513731825521</v>
      </c>
      <c r="Y9" s="110">
        <v>0.50969305331179326</v>
      </c>
      <c r="AC9" s="22">
        <v>2</v>
      </c>
      <c r="AD9" s="23" t="s">
        <v>79</v>
      </c>
      <c r="AE9" s="24">
        <v>278.37972222222226</v>
      </c>
      <c r="AF9" s="29">
        <v>0.25118483412322273</v>
      </c>
      <c r="AG9" s="29">
        <f t="shared" ref="AG9" si="2">100%-AF9-AH9</f>
        <v>0.48815165876777245</v>
      </c>
      <c r="AH9" s="110">
        <v>0.26066350710900477</v>
      </c>
      <c r="AL9" s="22">
        <v>2</v>
      </c>
      <c r="AM9" s="23" t="s">
        <v>79</v>
      </c>
      <c r="AN9" s="24">
        <v>1349.0205882352936</v>
      </c>
      <c r="AO9" s="29">
        <v>0</v>
      </c>
      <c r="AP9" s="29">
        <f t="shared" ref="AP9" si="3">100%-AO9-AQ9</f>
        <v>0.52777777777777779</v>
      </c>
      <c r="AQ9" s="110">
        <v>0.47222222222222221</v>
      </c>
      <c r="AU9" s="22">
        <v>2</v>
      </c>
      <c r="AV9" s="23" t="s">
        <v>79</v>
      </c>
      <c r="AW9" s="24">
        <v>404.93077817993873</v>
      </c>
      <c r="AX9" s="29">
        <v>0.2191358024691358</v>
      </c>
      <c r="AY9" s="29">
        <f t="shared" ref="AY9:AY11" si="4">100%-AX9-AZ9</f>
        <v>0.48094471282877083</v>
      </c>
      <c r="AZ9" s="110">
        <v>0.2999194847020934</v>
      </c>
      <c r="BD9" s="22">
        <v>2</v>
      </c>
      <c r="BE9" s="23" t="s">
        <v>79</v>
      </c>
      <c r="BF9" s="24">
        <v>1146.6779985496737</v>
      </c>
      <c r="BG9" s="29">
        <v>3.2574568288854001E-2</v>
      </c>
      <c r="BH9" s="29">
        <f t="shared" ref="BH9:BH11" si="5">100%-BG9-BI9</f>
        <v>0.45879120879120883</v>
      </c>
      <c r="BI9" s="110">
        <v>0.50863422291993721</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v>436.77014321176205</v>
      </c>
      <c r="AX10" s="29">
        <v>0.26033279656468061</v>
      </c>
      <c r="AY10" s="29">
        <f t="shared" si="4"/>
        <v>0.29723564143853992</v>
      </c>
      <c r="AZ10" s="110">
        <v>0.44243156199677941</v>
      </c>
      <c r="BD10" s="14">
        <v>3</v>
      </c>
      <c r="BE10" s="15" t="s">
        <v>80</v>
      </c>
      <c r="BF10" s="17">
        <v>866.67091079812155</v>
      </c>
      <c r="BG10" s="29">
        <v>0.10910518053375197</v>
      </c>
      <c r="BH10" s="29">
        <f t="shared" si="5"/>
        <v>0.16405023547880693</v>
      </c>
      <c r="BI10" s="110">
        <v>0.72684458398744112</v>
      </c>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v>404.35756683403423</v>
      </c>
      <c r="AX11" s="30">
        <v>0.39439076757917335</v>
      </c>
      <c r="AY11" s="30">
        <f t="shared" si="4"/>
        <v>1.1137949543746695E-2</v>
      </c>
      <c r="AZ11" s="111">
        <v>0.59447128287707995</v>
      </c>
      <c r="BD11" s="18">
        <v>4</v>
      </c>
      <c r="BE11" s="19" t="s">
        <v>81</v>
      </c>
      <c r="BF11" s="20">
        <v>801.90611746156821</v>
      </c>
      <c r="BG11" s="30">
        <v>0.18720565149136578</v>
      </c>
      <c r="BH11" s="30">
        <f t="shared" si="5"/>
        <v>4.3171114599686033E-3</v>
      </c>
      <c r="BI11" s="111">
        <v>0.80847723704866559</v>
      </c>
    </row>
    <row r="17" spans="2:43" x14ac:dyDescent="0.25">
      <c r="B17" s="1" t="s">
        <v>10</v>
      </c>
      <c r="C17" s="2"/>
      <c r="D17" s="21"/>
      <c r="E17" s="2"/>
      <c r="F17" s="2" t="str">
        <f>$F$2</f>
        <v>SNOPR Scenario 2</v>
      </c>
      <c r="G17" s="106"/>
      <c r="K17" s="1" t="s">
        <v>146</v>
      </c>
      <c r="L17" s="2"/>
      <c r="M17" s="21"/>
      <c r="N17" s="2"/>
      <c r="O17" s="2" t="str">
        <f>$F$2</f>
        <v>SNOPR Scenario 2</v>
      </c>
      <c r="P17" s="106"/>
      <c r="T17" s="1" t="s">
        <v>147</v>
      </c>
      <c r="U17" s="2"/>
      <c r="V17" s="21"/>
      <c r="W17" s="2"/>
      <c r="X17" s="2" t="str">
        <f>$F$2</f>
        <v>SNOPR Scenario 2</v>
      </c>
      <c r="Y17" s="106"/>
      <c r="AC17" s="1" t="s">
        <v>148</v>
      </c>
      <c r="AD17" s="2"/>
      <c r="AE17" s="21"/>
      <c r="AF17" s="2"/>
      <c r="AG17" s="2" t="str">
        <f>$F$2</f>
        <v>SNOPR Scenario 2</v>
      </c>
      <c r="AH17" s="106"/>
      <c r="AL17" s="1" t="s">
        <v>149</v>
      </c>
      <c r="AM17" s="2"/>
      <c r="AN17" s="21"/>
      <c r="AO17" s="2"/>
      <c r="AP17" s="2" t="str">
        <f>$F$2</f>
        <v>SNOPR Scenario 2</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690.32070548105696</v>
      </c>
      <c r="E24" s="29">
        <v>9.1526703151538019E-2</v>
      </c>
      <c r="F24" s="29">
        <v>0.66257784487639182</v>
      </c>
      <c r="G24" s="110">
        <v>0.24589545197207019</v>
      </c>
      <c r="K24" s="22">
        <v>2</v>
      </c>
      <c r="L24" s="23" t="s">
        <v>79</v>
      </c>
      <c r="M24" s="24">
        <v>492.04725190839753</v>
      </c>
      <c r="N24" s="29">
        <v>0.11219899444297433</v>
      </c>
      <c r="O24" s="29">
        <f t="shared" ref="O24" si="6">100%-N24-P24</f>
        <v>0.68801270177295581</v>
      </c>
      <c r="P24" s="110">
        <v>0.19978830378406987</v>
      </c>
      <c r="T24" s="22">
        <v>2</v>
      </c>
      <c r="U24" s="23" t="s">
        <v>79</v>
      </c>
      <c r="V24" s="24">
        <v>1110.4012430426708</v>
      </c>
      <c r="W24" s="29">
        <v>2.9082774049217001E-2</v>
      </c>
      <c r="X24" s="29">
        <f t="shared" ref="X24" si="7">100%-W24-Y24</f>
        <v>0.59806114839671887</v>
      </c>
      <c r="Y24" s="110">
        <v>0.37285607755406414</v>
      </c>
      <c r="AC24" s="22">
        <v>2</v>
      </c>
      <c r="AD24" s="23" t="s">
        <v>79</v>
      </c>
      <c r="AE24" s="24">
        <v>603.42464285714289</v>
      </c>
      <c r="AF24" s="29">
        <v>0.16541353383458646</v>
      </c>
      <c r="AG24" s="29">
        <f t="shared" ref="AG24" si="8">100%-AF24-AH24</f>
        <v>0.57894736842105265</v>
      </c>
      <c r="AH24" s="110">
        <v>0.25563909774436089</v>
      </c>
      <c r="AL24" s="22">
        <v>2</v>
      </c>
      <c r="AM24" s="23" t="s">
        <v>79</v>
      </c>
      <c r="AN24" s="24">
        <v>1562.2728571428574</v>
      </c>
      <c r="AO24" s="29">
        <v>0</v>
      </c>
      <c r="AP24" s="29">
        <f t="shared" ref="AP24" si="9">100%-AO24-AQ24</f>
        <v>0.69565217391304346</v>
      </c>
      <c r="AQ24" s="110">
        <v>0.30434782608695654</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2</v>
      </c>
      <c r="G32" s="106"/>
      <c r="K32" s="1" t="s">
        <v>150</v>
      </c>
      <c r="L32" s="2"/>
      <c r="M32" s="21"/>
      <c r="N32" s="2"/>
      <c r="O32" s="2" t="str">
        <f>$F$2</f>
        <v>SNOPR Scenario 2</v>
      </c>
      <c r="P32" s="106"/>
      <c r="T32" s="1" t="s">
        <v>151</v>
      </c>
      <c r="U32" s="2"/>
      <c r="V32" s="21"/>
      <c r="W32" s="2"/>
      <c r="X32" s="2" t="str">
        <f>$F$2</f>
        <v>SNOPR Scenario 2</v>
      </c>
      <c r="Y32" s="106"/>
      <c r="AC32" s="1" t="s">
        <v>152</v>
      </c>
      <c r="AD32" s="2"/>
      <c r="AE32" s="21"/>
      <c r="AF32" s="2"/>
      <c r="AG32" s="2" t="str">
        <f>$F$2</f>
        <v>SNOPR Scenario 2</v>
      </c>
      <c r="AH32" s="106"/>
      <c r="AL32" s="1" t="s">
        <v>153</v>
      </c>
      <c r="AM32" s="2"/>
      <c r="AN32" s="21"/>
      <c r="AO32" s="2"/>
      <c r="AP32" s="2" t="str">
        <f>$F$2</f>
        <v>SNOPR Scenario 2</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553.12163080265123</v>
      </c>
      <c r="E39" s="29">
        <v>0.26185917889810678</v>
      </c>
      <c r="F39" s="29">
        <v>0.26419910657306955</v>
      </c>
      <c r="G39" s="110">
        <v>0.47394171452882367</v>
      </c>
      <c r="K39" s="22">
        <v>2</v>
      </c>
      <c r="L39" s="23" t="s">
        <v>79</v>
      </c>
      <c r="M39" s="24">
        <v>370.43143355288629</v>
      </c>
      <c r="N39" s="29">
        <v>0.3339110340843443</v>
      </c>
      <c r="O39" s="29">
        <f t="shared" ref="O39" si="10">100%-N39-P39</f>
        <v>0.25447718082033505</v>
      </c>
      <c r="P39" s="110">
        <v>0.41161178509532065</v>
      </c>
      <c r="T39" s="22">
        <v>2</v>
      </c>
      <c r="U39" s="23" t="s">
        <v>79</v>
      </c>
      <c r="V39" s="24">
        <v>1162.4019727047153</v>
      </c>
      <c r="W39" s="29">
        <v>3.8766519823788544E-2</v>
      </c>
      <c r="X39" s="29">
        <f t="shared" ref="X39" si="11">100%-W39-Y39</f>
        <v>0.28986784140969168</v>
      </c>
      <c r="Y39" s="110">
        <v>0.67136563876651978</v>
      </c>
      <c r="AC39" s="22">
        <v>2</v>
      </c>
      <c r="AD39" s="23" t="s">
        <v>79</v>
      </c>
      <c r="AE39" s="24">
        <v>-71.668653846153873</v>
      </c>
      <c r="AF39" s="29">
        <v>0.39743589743589741</v>
      </c>
      <c r="AG39" s="29">
        <f t="shared" ref="AG39" si="12">100%-AF39-AH39</f>
        <v>0.33333333333333343</v>
      </c>
      <c r="AH39" s="110">
        <v>0.26923076923076922</v>
      </c>
      <c r="AL39" s="22">
        <v>2</v>
      </c>
      <c r="AM39" s="23" t="s">
        <v>79</v>
      </c>
      <c r="AN39" s="24">
        <v>1199.7440000000001</v>
      </c>
      <c r="AO39" s="29">
        <v>0</v>
      </c>
      <c r="AP39" s="29">
        <f t="shared" ref="AP39" si="13">100%-AO39-AQ39</f>
        <v>0.23076923076923073</v>
      </c>
      <c r="AQ39" s="110">
        <v>0.76923076923076927</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2</v>
      </c>
      <c r="G47" s="106"/>
      <c r="K47" s="1" t="s">
        <v>100</v>
      </c>
      <c r="L47" s="2"/>
      <c r="M47" s="21"/>
      <c r="N47" s="2"/>
      <c r="O47" s="2" t="str">
        <f>$F$2</f>
        <v>SNOPR Scenario 2</v>
      </c>
      <c r="P47" s="106"/>
      <c r="T47" s="1" t="s">
        <v>97</v>
      </c>
      <c r="U47" s="2"/>
      <c r="V47" s="21"/>
      <c r="W47" s="2"/>
      <c r="X47" s="2" t="str">
        <f>$F$2</f>
        <v>SNOPR Scenario 2</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745.51007082152887</v>
      </c>
      <c r="E54" s="29">
        <v>0.16838487972508592</v>
      </c>
      <c r="F54" s="29">
        <f>100%-E54-G54</f>
        <v>0.51477663230240545</v>
      </c>
      <c r="G54" s="110">
        <v>0.31683848797250858</v>
      </c>
      <c r="K54" s="22">
        <f t="shared" si="18"/>
        <v>2</v>
      </c>
      <c r="L54" s="23" t="str">
        <f>L39</f>
        <v>NWGF 92%</v>
      </c>
      <c r="M54" s="17">
        <v>769.16506437768226</v>
      </c>
      <c r="N54" s="29">
        <v>8.1863979848866494E-2</v>
      </c>
      <c r="O54" s="29">
        <f>100%-N54-P54</f>
        <v>0.70654911838790935</v>
      </c>
      <c r="P54" s="110">
        <v>0.21158690176322417</v>
      </c>
      <c r="T54" s="22">
        <f t="shared" si="19"/>
        <v>2</v>
      </c>
      <c r="U54" s="23" t="str">
        <f>U39</f>
        <v>NWGF 92%</v>
      </c>
      <c r="V54" s="24">
        <v>733.85761099365573</v>
      </c>
      <c r="W54" s="29">
        <v>0.27231467473524962</v>
      </c>
      <c r="X54" s="29">
        <f>100%-W54-Y54</f>
        <v>0.28441754916792739</v>
      </c>
      <c r="Y54" s="110">
        <v>0.443267776096823</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2</v>
      </c>
      <c r="G62" s="106"/>
      <c r="K62" s="1" t="s">
        <v>99</v>
      </c>
      <c r="L62" s="2"/>
      <c r="M62" s="21"/>
      <c r="N62" s="2"/>
      <c r="O62" s="2" t="str">
        <f>$F$2</f>
        <v>SNOPR Scenario 2</v>
      </c>
      <c r="P62" s="106"/>
      <c r="T62" s="1" t="s">
        <v>98</v>
      </c>
      <c r="U62" s="2"/>
      <c r="V62" s="21"/>
      <c r="W62" s="21"/>
      <c r="X62" s="2" t="str">
        <f>$F$2</f>
        <v>SNOPR Scenario 2</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346.12271461716972</v>
      </c>
      <c r="E69" s="29">
        <v>0.21226993865030674</v>
      </c>
      <c r="F69" s="29">
        <f>100%-E69-G69</f>
        <v>0.47116564417177914</v>
      </c>
      <c r="G69" s="110">
        <v>0.31656441717791411</v>
      </c>
      <c r="K69" s="14">
        <f t="shared" si="24"/>
        <v>2</v>
      </c>
      <c r="L69" s="15" t="str">
        <f>L54</f>
        <v>NWGF 92%</v>
      </c>
      <c r="M69" s="24">
        <v>473.05605839416046</v>
      </c>
      <c r="N69" s="29">
        <v>8.1632653061224483E-2</v>
      </c>
      <c r="O69" s="29">
        <f>100%-N69-P69</f>
        <v>0.68934240362811794</v>
      </c>
      <c r="P69" s="110">
        <v>0.22902494331065759</v>
      </c>
      <c r="T69" s="14">
        <f t="shared" si="25"/>
        <v>2</v>
      </c>
      <c r="U69" s="15" t="str">
        <f>U54</f>
        <v>NWGF 92%</v>
      </c>
      <c r="V69" s="24">
        <v>286.97350340136063</v>
      </c>
      <c r="W69" s="29">
        <v>0.36631016042780751</v>
      </c>
      <c r="X69" s="29">
        <f>100%-W69-Y69</f>
        <v>0.21390374331550799</v>
      </c>
      <c r="Y69" s="110">
        <v>0.4197860962566845</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I71"/>
  <sheetViews>
    <sheetView workbookViewId="0">
      <selection activeCell="BF10" sqref="BF10:BI11"/>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104</v>
      </c>
      <c r="G2" s="2"/>
      <c r="K2" s="1" t="s">
        <v>142</v>
      </c>
      <c r="L2" s="2"/>
      <c r="M2" s="21"/>
      <c r="N2" s="2"/>
      <c r="O2" s="2" t="str">
        <f>$F$2</f>
        <v>SNOPR Scenario 7</v>
      </c>
      <c r="P2" s="106"/>
      <c r="T2" s="1" t="s">
        <v>143</v>
      </c>
      <c r="U2" s="2"/>
      <c r="V2" s="21"/>
      <c r="W2" s="2"/>
      <c r="X2" s="2" t="str">
        <f>$F$2</f>
        <v>SNOPR Scenario 7</v>
      </c>
      <c r="Y2" s="106"/>
      <c r="AC2" s="1" t="s">
        <v>144</v>
      </c>
      <c r="AD2" s="2"/>
      <c r="AE2" s="21"/>
      <c r="AF2" s="2"/>
      <c r="AG2" s="2" t="str">
        <f>$F$2</f>
        <v>SNOPR Scenario 7</v>
      </c>
      <c r="AH2" s="106"/>
      <c r="AL2" s="1" t="s">
        <v>145</v>
      </c>
      <c r="AM2" s="2"/>
      <c r="AN2" s="21"/>
      <c r="AO2" s="2"/>
      <c r="AP2" s="2" t="str">
        <f>$F$2</f>
        <v>SNOPR Scenario 7</v>
      </c>
      <c r="AQ2" s="106"/>
      <c r="AU2" s="1" t="s">
        <v>82</v>
      </c>
      <c r="AV2" s="2"/>
      <c r="AW2" s="21"/>
      <c r="AX2" s="2"/>
      <c r="AY2" s="2" t="str">
        <f>$F$2</f>
        <v>SNOPR Scenario 7</v>
      </c>
      <c r="AZ2" s="106"/>
      <c r="BD2" s="1" t="s">
        <v>84</v>
      </c>
      <c r="BE2" s="2"/>
      <c r="BF2" s="21"/>
      <c r="BG2" s="2"/>
      <c r="BH2" s="2" t="str">
        <f>$F$2</f>
        <v>SNOPR Scenario 7</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503.88754686302121</v>
      </c>
      <c r="E9" s="29">
        <v>0.17080000000000001</v>
      </c>
      <c r="F9" s="29">
        <v>0.49359999999999998</v>
      </c>
      <c r="G9" s="110">
        <v>0.33560000000000001</v>
      </c>
      <c r="K9" s="22">
        <v>2</v>
      </c>
      <c r="L9" s="23" t="s">
        <v>79</v>
      </c>
      <c r="M9" s="24">
        <v>363.12357239148065</v>
      </c>
      <c r="N9" s="29">
        <v>0.21834000828614833</v>
      </c>
      <c r="O9" s="29">
        <f t="shared" ref="O9" si="0">100%-N9-P9</f>
        <v>0.48777793122496893</v>
      </c>
      <c r="P9" s="110">
        <v>0.29388206048888277</v>
      </c>
      <c r="T9" s="22">
        <v>2</v>
      </c>
      <c r="U9" s="23" t="s">
        <v>79</v>
      </c>
      <c r="V9" s="24">
        <v>931.21192751235662</v>
      </c>
      <c r="W9" s="29">
        <v>2.9886914378029081E-2</v>
      </c>
      <c r="X9" s="29">
        <f t="shared" ref="X9" si="1">100%-W9-Y9</f>
        <v>0.50969305331179326</v>
      </c>
      <c r="Y9" s="110">
        <v>0.4604200323101777</v>
      </c>
      <c r="AC9" s="22">
        <v>2</v>
      </c>
      <c r="AD9" s="23" t="s">
        <v>79</v>
      </c>
      <c r="AE9" s="24">
        <v>278.37972222222226</v>
      </c>
      <c r="AF9" s="29">
        <v>0.25118483412322273</v>
      </c>
      <c r="AG9" s="29">
        <f t="shared" ref="AG9" si="2">100%-AF9-AH9</f>
        <v>0.48815165876777245</v>
      </c>
      <c r="AH9" s="110">
        <v>0.26066350710900477</v>
      </c>
      <c r="AL9" s="22">
        <v>2</v>
      </c>
      <c r="AM9" s="23" t="s">
        <v>79</v>
      </c>
      <c r="AN9" s="24">
        <v>1342.5745454545449</v>
      </c>
      <c r="AO9" s="29">
        <v>0</v>
      </c>
      <c r="AP9" s="29">
        <f t="shared" ref="AP9" si="3">100%-AO9-AQ9</f>
        <v>0.54166666666666674</v>
      </c>
      <c r="AQ9" s="110">
        <v>0.45833333333333331</v>
      </c>
      <c r="AU9" s="22">
        <v>2</v>
      </c>
      <c r="AV9" s="23" t="s">
        <v>79</v>
      </c>
      <c r="AW9" s="24">
        <v>360.72578988734659</v>
      </c>
      <c r="AX9" s="29">
        <v>0.21926999463231348</v>
      </c>
      <c r="AY9" s="29">
        <f t="shared" ref="AY9" si="4">100%-AX9-AZ9</f>
        <v>0.48778851315083199</v>
      </c>
      <c r="AZ9" s="110">
        <v>0.29294149221685456</v>
      </c>
      <c r="BD9" s="22">
        <v>2</v>
      </c>
      <c r="BE9" s="23" t="s">
        <v>79</v>
      </c>
      <c r="BF9" s="24">
        <v>942.09802726543853</v>
      </c>
      <c r="BG9" s="29">
        <v>2.9042386185243328E-2</v>
      </c>
      <c r="BH9" s="29">
        <f t="shared" ref="BH9" si="5">100%-BG9-BI9</f>
        <v>0.51059654631083196</v>
      </c>
      <c r="BI9" s="110">
        <v>0.46036106750392464</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7</v>
      </c>
      <c r="G17" s="106"/>
      <c r="K17" s="1" t="s">
        <v>146</v>
      </c>
      <c r="L17" s="2"/>
      <c r="M17" s="21"/>
      <c r="N17" s="2"/>
      <c r="O17" s="2" t="str">
        <f>$F$2</f>
        <v>SNOPR Scenario 7</v>
      </c>
      <c r="P17" s="106"/>
      <c r="T17" s="1" t="s">
        <v>147</v>
      </c>
      <c r="U17" s="2"/>
      <c r="V17" s="21"/>
      <c r="W17" s="2"/>
      <c r="X17" s="2" t="str">
        <f>$F$2</f>
        <v>SNOPR Scenario 7</v>
      </c>
      <c r="Y17" s="106"/>
      <c r="AC17" s="1" t="s">
        <v>148</v>
      </c>
      <c r="AD17" s="2"/>
      <c r="AE17" s="21"/>
      <c r="AF17" s="2"/>
      <c r="AG17" s="2" t="str">
        <f>$F$2</f>
        <v>SNOPR Scenario 7</v>
      </c>
      <c r="AH17" s="106"/>
      <c r="AL17" s="1" t="s">
        <v>149</v>
      </c>
      <c r="AM17" s="2"/>
      <c r="AN17" s="21"/>
      <c r="AO17" s="2"/>
      <c r="AP17" s="2" t="str">
        <f>$F$2</f>
        <v>SNOPR Scenario 7</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582.1501186422397</v>
      </c>
      <c r="E24" s="29">
        <v>9.0771843744102659E-2</v>
      </c>
      <c r="F24" s="29">
        <v>0.67163615776561614</v>
      </c>
      <c r="G24" s="110">
        <v>0.23759199849028118</v>
      </c>
      <c r="K24" s="22">
        <v>2</v>
      </c>
      <c r="L24" s="23" t="s">
        <v>79</v>
      </c>
      <c r="M24" s="24">
        <v>431.01095890410966</v>
      </c>
      <c r="N24" s="29">
        <v>0.112463614712887</v>
      </c>
      <c r="O24" s="29">
        <f t="shared" ref="O24" si="6">100%-N24-P24</f>
        <v>0.69092352474199525</v>
      </c>
      <c r="P24" s="110">
        <v>0.19661286054511776</v>
      </c>
      <c r="T24" s="22">
        <v>2</v>
      </c>
      <c r="U24" s="23" t="s">
        <v>79</v>
      </c>
      <c r="V24" s="24">
        <v>904.09745019920274</v>
      </c>
      <c r="W24" s="29">
        <v>2.535421327367636E-2</v>
      </c>
      <c r="X24" s="29">
        <f t="shared" ref="X24" si="7">100%-W24-Y24</f>
        <v>0.62565249813571966</v>
      </c>
      <c r="Y24" s="110">
        <v>0.34899328859060402</v>
      </c>
      <c r="AC24" s="22">
        <v>2</v>
      </c>
      <c r="AD24" s="23" t="s">
        <v>79</v>
      </c>
      <c r="AE24" s="24">
        <v>603.42464285714289</v>
      </c>
      <c r="AF24" s="29">
        <v>0.16541353383458646</v>
      </c>
      <c r="AG24" s="29">
        <f t="shared" ref="AG24" si="8">100%-AF24-AH24</f>
        <v>0.57894736842105265</v>
      </c>
      <c r="AH24" s="110">
        <v>0.25563909774436089</v>
      </c>
      <c r="AL24" s="22">
        <v>2</v>
      </c>
      <c r="AM24" s="23" t="s">
        <v>79</v>
      </c>
      <c r="AN24" s="24">
        <v>1562.2728571428574</v>
      </c>
      <c r="AO24" s="29">
        <v>0</v>
      </c>
      <c r="AP24" s="29">
        <f t="shared" ref="AP24" si="9">100%-AO24-AQ24</f>
        <v>0.69565217391304346</v>
      </c>
      <c r="AQ24" s="110">
        <v>0.30434782608695654</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7</v>
      </c>
      <c r="G32" s="106"/>
      <c r="K32" s="1" t="s">
        <v>150</v>
      </c>
      <c r="L32" s="2"/>
      <c r="M32" s="21"/>
      <c r="N32" s="2"/>
      <c r="O32" s="2" t="str">
        <f>$F$2</f>
        <v>SNOPR Scenario 7</v>
      </c>
      <c r="P32" s="106"/>
      <c r="T32" s="1" t="s">
        <v>151</v>
      </c>
      <c r="U32" s="2"/>
      <c r="V32" s="21"/>
      <c r="W32" s="2"/>
      <c r="X32" s="2" t="str">
        <f>$F$2</f>
        <v>SNOPR Scenario 7</v>
      </c>
      <c r="Y32" s="106"/>
      <c r="AC32" s="1" t="s">
        <v>152</v>
      </c>
      <c r="AD32" s="2"/>
      <c r="AE32" s="21"/>
      <c r="AF32" s="2"/>
      <c r="AG32" s="2" t="str">
        <f>$F$2</f>
        <v>SNOPR Scenario 7</v>
      </c>
      <c r="AH32" s="106"/>
      <c r="AL32" s="1" t="s">
        <v>153</v>
      </c>
      <c r="AM32" s="2"/>
      <c r="AN32" s="21"/>
      <c r="AO32" s="2"/>
      <c r="AP32" s="2" t="str">
        <f>$F$2</f>
        <v>SNOPR Scenario 7</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462.91977463202494</v>
      </c>
      <c r="E39" s="29">
        <v>0.26100829610721121</v>
      </c>
      <c r="F39" s="29">
        <v>0.2929164007657945</v>
      </c>
      <c r="G39" s="110">
        <v>0.44607530312699428</v>
      </c>
      <c r="K39" s="22">
        <v>2</v>
      </c>
      <c r="L39" s="23" t="s">
        <v>79</v>
      </c>
      <c r="M39" s="24">
        <v>331.91835104289606</v>
      </c>
      <c r="N39" s="29">
        <v>0.3339110340843443</v>
      </c>
      <c r="O39" s="29">
        <f t="shared" ref="O39" si="10">100%-N39-P39</f>
        <v>0.26603119584055462</v>
      </c>
      <c r="P39" s="110">
        <v>0.40005777007510107</v>
      </c>
      <c r="T39" s="22">
        <v>2</v>
      </c>
      <c r="U39" s="23" t="s">
        <v>79</v>
      </c>
      <c r="V39" s="24">
        <v>950.3291573033714</v>
      </c>
      <c r="W39" s="29">
        <v>3.5242290748898682E-2</v>
      </c>
      <c r="X39" s="29">
        <f t="shared" ref="X39" si="11">100%-W39-Y39</f>
        <v>0.37268722466960347</v>
      </c>
      <c r="Y39" s="110">
        <v>0.5920704845814978</v>
      </c>
      <c r="AC39" s="22">
        <v>2</v>
      </c>
      <c r="AD39" s="23" t="s">
        <v>79</v>
      </c>
      <c r="AE39" s="24">
        <v>-71.668653846153873</v>
      </c>
      <c r="AF39" s="29">
        <v>0.39743589743589741</v>
      </c>
      <c r="AG39" s="29">
        <f t="shared" ref="AG39" si="12">100%-AF39-AH39</f>
        <v>0.33333333333333343</v>
      </c>
      <c r="AH39" s="110">
        <v>0.26923076923076922</v>
      </c>
      <c r="AL39" s="22">
        <v>2</v>
      </c>
      <c r="AM39" s="23" t="s">
        <v>79</v>
      </c>
      <c r="AN39" s="24">
        <v>1180.6915789473685</v>
      </c>
      <c r="AO39" s="29">
        <v>0</v>
      </c>
      <c r="AP39" s="29">
        <f t="shared" ref="AP39" si="13">100%-AO39-AQ39</f>
        <v>0.26923076923076927</v>
      </c>
      <c r="AQ39" s="110">
        <v>0.73076923076923073</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7</v>
      </c>
      <c r="G47" s="106"/>
      <c r="K47" s="1" t="s">
        <v>100</v>
      </c>
      <c r="L47" s="2"/>
      <c r="M47" s="21"/>
      <c r="N47" s="2"/>
      <c r="O47" s="2" t="str">
        <f>$F$2</f>
        <v>SNOPR Scenario 7</v>
      </c>
      <c r="P47" s="106"/>
      <c r="T47" s="1" t="s">
        <v>97</v>
      </c>
      <c r="U47" s="2"/>
      <c r="V47" s="21"/>
      <c r="W47" s="2"/>
      <c r="X47" s="2" t="str">
        <f>$F$2</f>
        <v>SNOPR Scenario 7</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565.68526555386836</v>
      </c>
      <c r="E54" s="29">
        <v>0.1670103092783505</v>
      </c>
      <c r="F54" s="29">
        <f>100%-E54-G54</f>
        <v>0.54707903780068734</v>
      </c>
      <c r="G54" s="110">
        <v>0.28591065292096218</v>
      </c>
      <c r="K54" s="22">
        <f t="shared" si="18"/>
        <v>2</v>
      </c>
      <c r="L54" s="23" t="str">
        <f>L39</f>
        <v>NWGF 92%</v>
      </c>
      <c r="M54" s="17">
        <v>637.49800884955778</v>
      </c>
      <c r="N54" s="29">
        <v>8.1863979848866494E-2</v>
      </c>
      <c r="O54" s="29">
        <f>100%-N54-P54</f>
        <v>0.7153652392947103</v>
      </c>
      <c r="P54" s="110">
        <v>0.20277078085642317</v>
      </c>
      <c r="T54" s="22">
        <f t="shared" si="19"/>
        <v>2</v>
      </c>
      <c r="U54" s="23" t="str">
        <f>U39</f>
        <v>NWGF 92%</v>
      </c>
      <c r="V54" s="24">
        <v>528.20332563510419</v>
      </c>
      <c r="W54" s="29">
        <v>0.2692889561270802</v>
      </c>
      <c r="X54" s="29">
        <f>100%-W54-Y54</f>
        <v>0.34493192133131623</v>
      </c>
      <c r="Y54" s="110">
        <v>0.38577912254160363</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7</v>
      </c>
      <c r="G62" s="106"/>
      <c r="K62" s="1" t="s">
        <v>99</v>
      </c>
      <c r="L62" s="2"/>
      <c r="M62" s="21"/>
      <c r="N62" s="2"/>
      <c r="O62" s="2" t="str">
        <f>$F$2</f>
        <v>SNOPR Scenario 7</v>
      </c>
      <c r="P62" s="106"/>
      <c r="T62" s="1" t="s">
        <v>98</v>
      </c>
      <c r="U62" s="2"/>
      <c r="V62" s="21"/>
      <c r="W62" s="21"/>
      <c r="X62" s="2" t="str">
        <f>$F$2</f>
        <v>SNOPR Scenario 7</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423.91076372315041</v>
      </c>
      <c r="E69" s="29">
        <v>0.20368098159509201</v>
      </c>
      <c r="F69" s="29">
        <f>100%-E69-G69</f>
        <v>0.48588957055214732</v>
      </c>
      <c r="G69" s="110">
        <v>0.31042944785276072</v>
      </c>
      <c r="K69" s="14">
        <f t="shared" si="24"/>
        <v>2</v>
      </c>
      <c r="L69" s="15" t="str">
        <f>L54</f>
        <v>NWGF 92%</v>
      </c>
      <c r="M69" s="24">
        <v>468.70835820895519</v>
      </c>
      <c r="N69" s="29">
        <v>8.1632653061224483E-2</v>
      </c>
      <c r="O69" s="29">
        <f>100%-N69-P69</f>
        <v>0.69614512471655332</v>
      </c>
      <c r="P69" s="110">
        <v>0.22222222222222221</v>
      </c>
      <c r="T69" s="14">
        <f t="shared" si="25"/>
        <v>2</v>
      </c>
      <c r="U69" s="15" t="str">
        <f>U54</f>
        <v>NWGF 92%</v>
      </c>
      <c r="V69" s="24">
        <v>402.8480350877195</v>
      </c>
      <c r="W69" s="29">
        <v>0.34759358288770054</v>
      </c>
      <c r="X69" s="29">
        <f>100%-W69-Y69</f>
        <v>0.23796791443850263</v>
      </c>
      <c r="Y69" s="110">
        <v>0.41443850267379678</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BI71"/>
  <sheetViews>
    <sheetView topLeftCell="AG1" workbookViewId="0">
      <selection activeCell="BE1" sqref="BE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105</v>
      </c>
      <c r="G2" s="2"/>
      <c r="K2" s="1" t="s">
        <v>142</v>
      </c>
      <c r="L2" s="2"/>
      <c r="M2" s="21"/>
      <c r="N2" s="2"/>
      <c r="O2" s="2" t="str">
        <f>$F$2</f>
        <v>SNOPR Scenario 24</v>
      </c>
      <c r="P2" s="106"/>
      <c r="T2" s="1" t="s">
        <v>143</v>
      </c>
      <c r="U2" s="2"/>
      <c r="V2" s="21"/>
      <c r="W2" s="2"/>
      <c r="X2" s="2" t="str">
        <f>$F$2</f>
        <v>SNOPR Scenario 24</v>
      </c>
      <c r="Y2" s="106"/>
      <c r="AC2" s="1" t="s">
        <v>144</v>
      </c>
      <c r="AD2" s="2"/>
      <c r="AE2" s="21"/>
      <c r="AF2" s="2"/>
      <c r="AG2" s="2" t="str">
        <f>$F$2</f>
        <v>SNOPR Scenario 24</v>
      </c>
      <c r="AH2" s="106"/>
      <c r="AL2" s="1" t="s">
        <v>145</v>
      </c>
      <c r="AM2" s="2"/>
      <c r="AN2" s="21"/>
      <c r="AO2" s="2"/>
      <c r="AP2" s="2" t="str">
        <f>$F$2</f>
        <v>SNOPR Scenario 24</v>
      </c>
      <c r="AQ2" s="106"/>
      <c r="AU2" s="1" t="s">
        <v>82</v>
      </c>
      <c r="AV2" s="2"/>
      <c r="AW2" s="21"/>
      <c r="AX2" s="2"/>
      <c r="AY2" s="2" t="str">
        <f>$F$2</f>
        <v>SNOPR Scenario 24</v>
      </c>
      <c r="AZ2" s="106"/>
      <c r="BD2" s="1" t="s">
        <v>84</v>
      </c>
      <c r="BE2" s="2"/>
      <c r="BF2" s="21"/>
      <c r="BG2" s="2"/>
      <c r="BH2" s="2" t="str">
        <f>$F$2</f>
        <v>SNOPR Scenario 24</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-64.803402534032571</v>
      </c>
      <c r="E9" s="29">
        <v>0.2283</v>
      </c>
      <c r="F9" s="29">
        <v>0.55979999999999996</v>
      </c>
      <c r="G9" s="110">
        <v>0.21190000000000001</v>
      </c>
      <c r="K9" s="22">
        <v>2</v>
      </c>
      <c r="L9" s="23" t="s">
        <v>79</v>
      </c>
      <c r="M9" s="24">
        <v>-97.592337349397667</v>
      </c>
      <c r="N9" s="29">
        <v>0.29402016296091699</v>
      </c>
      <c r="O9" s="29">
        <f t="shared" ref="O9" si="0">100%-N9-P9</f>
        <v>0.48418726695207848</v>
      </c>
      <c r="P9" s="110">
        <v>0.22179257008700456</v>
      </c>
      <c r="T9" s="22">
        <v>2</v>
      </c>
      <c r="U9" s="23" t="s">
        <v>79</v>
      </c>
      <c r="V9" s="24">
        <v>211.94362318840572</v>
      </c>
      <c r="W9" s="29">
        <v>3.1906300484652664E-2</v>
      </c>
      <c r="X9" s="29">
        <f t="shared" ref="X9" si="1">100%-W9-Y9</f>
        <v>0.77705977382875602</v>
      </c>
      <c r="Y9" s="110">
        <v>0.19103392568659128</v>
      </c>
      <c r="AC9" s="22">
        <v>2</v>
      </c>
      <c r="AD9" s="23" t="s">
        <v>79</v>
      </c>
      <c r="AE9" s="24">
        <v>-493.27190476190464</v>
      </c>
      <c r="AF9" s="29">
        <v>0.35545023696682465</v>
      </c>
      <c r="AG9" s="29">
        <f t="shared" ref="AG9" si="2">100%-AF9-AH9</f>
        <v>0.50236966824644547</v>
      </c>
      <c r="AH9" s="110">
        <v>0.14218009478672985</v>
      </c>
      <c r="AL9" s="22">
        <v>2</v>
      </c>
      <c r="AM9" s="23" t="s">
        <v>79</v>
      </c>
      <c r="AN9" s="24">
        <v>1404.356</v>
      </c>
      <c r="AO9" s="29">
        <v>0</v>
      </c>
      <c r="AP9" s="29">
        <f t="shared" ref="AP9" si="3">100%-AO9-AQ9</f>
        <v>0.86111111111111116</v>
      </c>
      <c r="AQ9" s="110">
        <v>0.1388888888888889</v>
      </c>
      <c r="AU9" s="22">
        <v>2</v>
      </c>
      <c r="AV9" s="23" t="s">
        <v>79</v>
      </c>
      <c r="AW9" s="24">
        <v>-108.41170052083343</v>
      </c>
      <c r="AX9" s="29">
        <v>0.2957595276435856</v>
      </c>
      <c r="AY9" s="29">
        <f t="shared" ref="AY9" si="4">100%-AX9-AZ9</f>
        <v>0.48470209339774561</v>
      </c>
      <c r="AZ9" s="110">
        <v>0.21953837895866882</v>
      </c>
      <c r="BD9" s="22">
        <v>2</v>
      </c>
      <c r="BE9" s="23" t="s">
        <v>79</v>
      </c>
      <c r="BF9" s="24">
        <v>233.16092526690389</v>
      </c>
      <c r="BG9" s="29">
        <v>3.1004709576138146E-2</v>
      </c>
      <c r="BH9" s="29">
        <f t="shared" ref="BH9" si="5">100%-BG9-BI9</f>
        <v>0.77943485086342235</v>
      </c>
      <c r="BI9" s="110">
        <v>0.18956043956043955</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24</v>
      </c>
      <c r="G17" s="106"/>
      <c r="K17" s="1" t="s">
        <v>146</v>
      </c>
      <c r="L17" s="2"/>
      <c r="M17" s="21"/>
      <c r="N17" s="2"/>
      <c r="O17" s="2" t="str">
        <f>$F$2</f>
        <v>SNOPR Scenario 24</v>
      </c>
      <c r="P17" s="106"/>
      <c r="T17" s="1" t="s">
        <v>147</v>
      </c>
      <c r="U17" s="2"/>
      <c r="V17" s="21"/>
      <c r="W17" s="2"/>
      <c r="X17" s="2" t="str">
        <f>$F$2</f>
        <v>SNOPR Scenario 24</v>
      </c>
      <c r="Y17" s="106"/>
      <c r="AC17" s="1" t="s">
        <v>148</v>
      </c>
      <c r="AD17" s="2"/>
      <c r="AE17" s="21"/>
      <c r="AF17" s="2"/>
      <c r="AG17" s="2" t="str">
        <f>$F$2</f>
        <v>SNOPR Scenario 24</v>
      </c>
      <c r="AH17" s="106"/>
      <c r="AL17" s="1" t="s">
        <v>149</v>
      </c>
      <c r="AM17" s="2"/>
      <c r="AN17" s="21"/>
      <c r="AO17" s="2"/>
      <c r="AP17" s="2" t="str">
        <f>$F$2</f>
        <v>SNOPR Scenario 24</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-348.12671723873422</v>
      </c>
      <c r="E24" s="29">
        <v>0.16153991319116814</v>
      </c>
      <c r="F24" s="29">
        <v>0.69824495187771274</v>
      </c>
      <c r="G24" s="110">
        <v>0.14021513493111909</v>
      </c>
      <c r="K24" s="22">
        <v>2</v>
      </c>
      <c r="L24" s="23" t="s">
        <v>79</v>
      </c>
      <c r="M24" s="24">
        <v>-506.08017528483907</v>
      </c>
      <c r="N24" s="29">
        <v>0.20296374702302197</v>
      </c>
      <c r="O24" s="29">
        <f t="shared" ref="O24" si="6">100%-N24-P24</f>
        <v>0.69806827202963739</v>
      </c>
      <c r="P24" s="110">
        <v>9.8967980947340564E-2</v>
      </c>
      <c r="T24" s="22">
        <v>2</v>
      </c>
      <c r="U24" s="23" t="s">
        <v>79</v>
      </c>
      <c r="V24" s="24">
        <v>87.851283950617272</v>
      </c>
      <c r="W24" s="29">
        <v>4.5488441461595822E-2</v>
      </c>
      <c r="X24" s="29">
        <f t="shared" ref="X24" si="7">100%-W24-Y24</f>
        <v>0.69798657718120805</v>
      </c>
      <c r="Y24" s="110">
        <v>0.25652498135719615</v>
      </c>
      <c r="AC24" s="22">
        <v>2</v>
      </c>
      <c r="AD24" s="23" t="s">
        <v>79</v>
      </c>
      <c r="AE24" s="24">
        <v>-670.70581395348847</v>
      </c>
      <c r="AF24" s="29">
        <v>0.21052631578947367</v>
      </c>
      <c r="AG24" s="29">
        <f t="shared" ref="AG24" si="8">100%-AF24-AH24</f>
        <v>0.67669172932330834</v>
      </c>
      <c r="AH24" s="110">
        <v>0.11278195488721804</v>
      </c>
      <c r="AL24" s="22">
        <v>2</v>
      </c>
      <c r="AM24" s="23" t="s">
        <v>79</v>
      </c>
      <c r="AN24" s="24">
        <v>1404.356</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24</v>
      </c>
      <c r="G32" s="106"/>
      <c r="K32" s="1" t="s">
        <v>150</v>
      </c>
      <c r="L32" s="2"/>
      <c r="M32" s="21"/>
      <c r="N32" s="2"/>
      <c r="O32" s="2" t="str">
        <f>$F$2</f>
        <v>SNOPR Scenario 24</v>
      </c>
      <c r="P32" s="106"/>
      <c r="T32" s="1" t="s">
        <v>151</v>
      </c>
      <c r="U32" s="2"/>
      <c r="V32" s="21"/>
      <c r="W32" s="2"/>
      <c r="X32" s="2" t="str">
        <f>$F$2</f>
        <v>SNOPR Scenario 24</v>
      </c>
      <c r="Y32" s="106"/>
      <c r="AC32" s="1" t="s">
        <v>152</v>
      </c>
      <c r="AD32" s="2"/>
      <c r="AE32" s="21"/>
      <c r="AF32" s="2"/>
      <c r="AG32" s="2" t="str">
        <f>$F$2</f>
        <v>SNOPR Scenario 24</v>
      </c>
      <c r="AH32" s="106"/>
      <c r="AL32" s="1" t="s">
        <v>153</v>
      </c>
      <c r="AM32" s="2"/>
      <c r="AN32" s="21"/>
      <c r="AO32" s="2"/>
      <c r="AP32" s="2" t="str">
        <f>$F$2</f>
        <v>SNOPR Scenario 24</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96.821278241143119</v>
      </c>
      <c r="E39" s="29">
        <v>0.30355243565198892</v>
      </c>
      <c r="F39" s="29">
        <v>0.40374388427994046</v>
      </c>
      <c r="G39" s="110">
        <v>0.29270368006807063</v>
      </c>
      <c r="K39" s="22">
        <v>2</v>
      </c>
      <c r="L39" s="23" t="s">
        <v>79</v>
      </c>
      <c r="M39" s="24">
        <v>82.085620663068667</v>
      </c>
      <c r="N39" s="29">
        <v>0.39341421143847488</v>
      </c>
      <c r="O39" s="29">
        <f t="shared" ref="O39" si="10">100%-N39-P39</f>
        <v>0.2507221259387637</v>
      </c>
      <c r="P39" s="110">
        <v>0.35586366262276142</v>
      </c>
      <c r="T39" s="22">
        <v>2</v>
      </c>
      <c r="U39" s="23" t="s">
        <v>79</v>
      </c>
      <c r="V39" s="24">
        <v>553.83068027210879</v>
      </c>
      <c r="W39" s="29">
        <v>1.5859030837004406E-2</v>
      </c>
      <c r="X39" s="29">
        <f t="shared" ref="X39" si="11">100%-W39-Y39</f>
        <v>0.87048458149779739</v>
      </c>
      <c r="Y39" s="110">
        <v>0.11365638766519824</v>
      </c>
      <c r="AC39" s="22">
        <v>2</v>
      </c>
      <c r="AD39" s="23" t="s">
        <v>79</v>
      </c>
      <c r="AE39" s="24">
        <v>-370.21290322580649</v>
      </c>
      <c r="AF39" s="29">
        <v>0.60256410256410253</v>
      </c>
      <c r="AG39" s="29">
        <f t="shared" ref="AG39" si="12">100%-AF39-AH39</f>
        <v>0.20512820512820515</v>
      </c>
      <c r="AH39" s="110">
        <v>0.19230769230769232</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24</v>
      </c>
      <c r="G47" s="106"/>
      <c r="K47" s="1" t="s">
        <v>100</v>
      </c>
      <c r="L47" s="2"/>
      <c r="M47" s="21"/>
      <c r="N47" s="2"/>
      <c r="O47" s="2" t="str">
        <f>$F$2</f>
        <v>SNOPR Scenario 24</v>
      </c>
      <c r="P47" s="106"/>
      <c r="T47" s="1" t="s">
        <v>97</v>
      </c>
      <c r="U47" s="2"/>
      <c r="V47" s="21"/>
      <c r="W47" s="2"/>
      <c r="X47" s="2" t="str">
        <f>$F$2</f>
        <v>SNOPR Scenario 24</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10.707024647887335</v>
      </c>
      <c r="E54" s="29">
        <v>0.20756013745704469</v>
      </c>
      <c r="F54" s="29">
        <f>100%-E54-G54</f>
        <v>0.60962199312714771</v>
      </c>
      <c r="G54" s="110">
        <v>0.18281786941580755</v>
      </c>
      <c r="K54" s="22">
        <f t="shared" si="18"/>
        <v>2</v>
      </c>
      <c r="L54" s="23" t="str">
        <f>L39</f>
        <v>NWGF 92%</v>
      </c>
      <c r="M54" s="17">
        <v>-194.14949152542371</v>
      </c>
      <c r="N54" s="29">
        <v>0.11838790931989925</v>
      </c>
      <c r="O54" s="29">
        <f>100%-N54-P54</f>
        <v>0.7770780856423174</v>
      </c>
      <c r="P54" s="110">
        <v>0.10453400503778337</v>
      </c>
      <c r="T54" s="22">
        <f t="shared" si="19"/>
        <v>2</v>
      </c>
      <c r="U54" s="23" t="str">
        <f>U39</f>
        <v>NWGF 92%</v>
      </c>
      <c r="V54" s="24">
        <v>103.44258312020453</v>
      </c>
      <c r="W54" s="29">
        <v>0.31467473524962181</v>
      </c>
      <c r="X54" s="29">
        <f>100%-W54-Y54</f>
        <v>0.40847201210287448</v>
      </c>
      <c r="Y54" s="110">
        <v>0.27685325264750377</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24</v>
      </c>
      <c r="G62" s="106"/>
      <c r="K62" s="1" t="s">
        <v>99</v>
      </c>
      <c r="L62" s="2"/>
      <c r="M62" s="21"/>
      <c r="N62" s="2"/>
      <c r="O62" s="2" t="str">
        <f>$F$2</f>
        <v>SNOPR Scenario 24</v>
      </c>
      <c r="P62" s="106"/>
      <c r="T62" s="1" t="s">
        <v>98</v>
      </c>
      <c r="U62" s="2"/>
      <c r="V62" s="21"/>
      <c r="W62" s="21"/>
      <c r="X62" s="2" t="str">
        <f>$F$2</f>
        <v>SNOPR Scenario 24</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-307.28050397877985</v>
      </c>
      <c r="E69" s="29">
        <v>0.25644171779141106</v>
      </c>
      <c r="F69" s="29">
        <f>100%-E69-G69</f>
        <v>0.53742331288343548</v>
      </c>
      <c r="G69" s="110">
        <v>0.20613496932515338</v>
      </c>
      <c r="K69" s="14">
        <f t="shared" si="24"/>
        <v>2</v>
      </c>
      <c r="L69" s="15" t="str">
        <f>L54</f>
        <v>NWGF 92%</v>
      </c>
      <c r="M69" s="24">
        <v>-672.32258928571423</v>
      </c>
      <c r="N69" s="29">
        <v>0.14512471655328799</v>
      </c>
      <c r="O69" s="29">
        <f>100%-N69-P69</f>
        <v>0.74603174603174605</v>
      </c>
      <c r="P69" s="110">
        <v>0.10884353741496598</v>
      </c>
      <c r="T69" s="14">
        <f t="shared" si="25"/>
        <v>2</v>
      </c>
      <c r="U69" s="15" t="str">
        <f>U54</f>
        <v>NWGF 92%</v>
      </c>
      <c r="V69" s="24">
        <v>-152.99856603773583</v>
      </c>
      <c r="W69" s="29">
        <v>0.38770053475935828</v>
      </c>
      <c r="X69" s="29">
        <f>100%-W69-Y69</f>
        <v>0.29144385026737968</v>
      </c>
      <c r="Y69" s="110">
        <v>0.32085561497326204</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158</v>
      </c>
      <c r="G2" s="2"/>
      <c r="K2" s="1" t="s">
        <v>142</v>
      </c>
      <c r="L2" s="2"/>
      <c r="M2" s="21"/>
      <c r="N2" s="2"/>
      <c r="O2" s="2" t="str">
        <f>$F$2</f>
        <v>SNOPR Scenario Int-18</v>
      </c>
      <c r="P2" s="106"/>
      <c r="T2" s="1" t="s">
        <v>143</v>
      </c>
      <c r="U2" s="2"/>
      <c r="V2" s="21"/>
      <c r="W2" s="2"/>
      <c r="X2" s="2" t="str">
        <f>$F$2</f>
        <v>SNOPR Scenario Int-18</v>
      </c>
      <c r="Y2" s="106"/>
      <c r="AC2" s="1" t="s">
        <v>144</v>
      </c>
      <c r="AD2" s="2"/>
      <c r="AE2" s="21"/>
      <c r="AF2" s="2"/>
      <c r="AG2" s="2" t="str">
        <f>$F$2</f>
        <v>SNOPR Scenario Int-18</v>
      </c>
      <c r="AH2" s="106"/>
      <c r="AL2" s="1" t="s">
        <v>145</v>
      </c>
      <c r="AM2" s="2"/>
      <c r="AN2" s="21"/>
      <c r="AO2" s="2"/>
      <c r="AP2" s="2" t="str">
        <f>$F$2</f>
        <v>SNOPR Scenario Int-18</v>
      </c>
      <c r="AQ2" s="106"/>
      <c r="AU2" s="1" t="s">
        <v>82</v>
      </c>
      <c r="AV2" s="2"/>
      <c r="AW2" s="21"/>
      <c r="AX2" s="2"/>
      <c r="AY2" s="2" t="str">
        <f>$F$2</f>
        <v>SNOPR Scenario Int-18</v>
      </c>
      <c r="AZ2" s="106"/>
      <c r="BD2" s="1" t="s">
        <v>84</v>
      </c>
      <c r="BE2" s="2"/>
      <c r="BF2" s="21"/>
      <c r="BG2" s="2"/>
      <c r="BH2" s="2" t="str">
        <f>$F$2</f>
        <v>SNOPR Scenario Int-18</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280.5626631783071</v>
      </c>
      <c r="E9" s="29">
        <v>0.18629999999999999</v>
      </c>
      <c r="F9" s="29">
        <v>0.53779999999999994</v>
      </c>
      <c r="G9" s="110">
        <v>0.27589999999999998</v>
      </c>
      <c r="K9" s="22">
        <v>2</v>
      </c>
      <c r="L9" s="23" t="s">
        <v>79</v>
      </c>
      <c r="M9" s="24">
        <v>274.68247113163943</v>
      </c>
      <c r="N9" s="29">
        <v>0.24071260875569672</v>
      </c>
      <c r="O9" s="29">
        <f t="shared" ref="O9" si="0">100%-N9-P9</f>
        <v>0.46181466648253</v>
      </c>
      <c r="P9" s="110">
        <v>0.29747272476177322</v>
      </c>
      <c r="T9" s="22">
        <v>2</v>
      </c>
      <c r="U9" s="23" t="s">
        <v>79</v>
      </c>
      <c r="V9" s="24">
        <v>320.28124183006514</v>
      </c>
      <c r="W9" s="29">
        <v>2.6252019386106624E-2</v>
      </c>
      <c r="X9" s="29">
        <f t="shared" ref="X9" si="1">100%-W9-Y9</f>
        <v>0.75282714054927302</v>
      </c>
      <c r="Y9" s="110">
        <v>0.22092084006462034</v>
      </c>
      <c r="AC9" s="22">
        <v>2</v>
      </c>
      <c r="AD9" s="23" t="s">
        <v>79</v>
      </c>
      <c r="AE9" s="24">
        <v>166.89747572815529</v>
      </c>
      <c r="AF9" s="29">
        <v>0.26066350710900477</v>
      </c>
      <c r="AG9" s="29">
        <f t="shared" ref="AG9" si="2">100%-AF9-AH9</f>
        <v>0.51184834123222744</v>
      </c>
      <c r="AH9" s="110">
        <v>0.22748815165876776</v>
      </c>
      <c r="AL9" s="22">
        <v>2</v>
      </c>
      <c r="AM9" s="23" t="s">
        <v>79</v>
      </c>
      <c r="AN9" s="24">
        <v>1312.0529999999999</v>
      </c>
      <c r="AO9" s="29">
        <v>0</v>
      </c>
      <c r="AP9" s="29">
        <f t="shared" ref="AP9" si="3">100%-AO9-AQ9</f>
        <v>0.86111111111111116</v>
      </c>
      <c r="AQ9" s="110">
        <v>0.1388888888888889</v>
      </c>
      <c r="AU9" s="22">
        <v>2</v>
      </c>
      <c r="AV9" s="23" t="s">
        <v>79</v>
      </c>
      <c r="AW9" s="24">
        <v>271.90700749999991</v>
      </c>
      <c r="AX9" s="29">
        <v>0.24127750939345141</v>
      </c>
      <c r="AY9" s="29">
        <f t="shared" ref="AY9" si="4">100%-AX9-AZ9</f>
        <v>0.46323134728931836</v>
      </c>
      <c r="AZ9" s="110">
        <v>0.29549114331723025</v>
      </c>
      <c r="BD9" s="22">
        <v>2</v>
      </c>
      <c r="BE9" s="23" t="s">
        <v>79</v>
      </c>
      <c r="BF9" s="24">
        <v>336.22612540192904</v>
      </c>
      <c r="BG9" s="29">
        <v>2.5510204081632654E-2</v>
      </c>
      <c r="BH9" s="29">
        <f t="shared" ref="BH9" si="5">100%-BG9-BI9</f>
        <v>0.75588697017268447</v>
      </c>
      <c r="BI9" s="110">
        <v>0.21860282574568288</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Int-18</v>
      </c>
      <c r="G17" s="106"/>
      <c r="K17" s="1" t="s">
        <v>146</v>
      </c>
      <c r="L17" s="2"/>
      <c r="M17" s="21"/>
      <c r="N17" s="2"/>
      <c r="O17" s="2" t="str">
        <f>$F$2</f>
        <v>SNOPR Scenario Int-18</v>
      </c>
      <c r="P17" s="106"/>
      <c r="T17" s="1" t="s">
        <v>147</v>
      </c>
      <c r="U17" s="2"/>
      <c r="V17" s="21"/>
      <c r="W17" s="2"/>
      <c r="X17" s="2" t="str">
        <f>$F$2</f>
        <v>SNOPR Scenario Int-18</v>
      </c>
      <c r="Y17" s="106"/>
      <c r="AC17" s="1" t="s">
        <v>148</v>
      </c>
      <c r="AD17" s="2"/>
      <c r="AE17" s="21"/>
      <c r="AF17" s="2"/>
      <c r="AG17" s="2" t="str">
        <f>$F$2</f>
        <v>SNOPR Scenario Int-18</v>
      </c>
      <c r="AH17" s="106"/>
      <c r="AL17" s="1" t="s">
        <v>149</v>
      </c>
      <c r="AM17" s="2"/>
      <c r="AN17" s="21"/>
      <c r="AO17" s="2"/>
      <c r="AP17" s="2" t="str">
        <f>$F$2</f>
        <v>SNOPR Scenario Int-18</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310.07456967375367</v>
      </c>
      <c r="E24" s="29">
        <v>0.10549160218909229</v>
      </c>
      <c r="F24" s="29">
        <v>0.65370824683902629</v>
      </c>
      <c r="G24" s="110">
        <v>0.24080015097188148</v>
      </c>
      <c r="K24" s="22">
        <v>2</v>
      </c>
      <c r="L24" s="23" t="s">
        <v>79</v>
      </c>
      <c r="M24" s="24">
        <v>319.06016845329236</v>
      </c>
      <c r="N24" s="29">
        <v>0.1286054511775602</v>
      </c>
      <c r="O24" s="29">
        <f t="shared" ref="O24" si="6">100%-N24-P24</f>
        <v>0.65440592749404614</v>
      </c>
      <c r="P24" s="110">
        <v>0.21698862132839375</v>
      </c>
      <c r="T24" s="22">
        <v>2</v>
      </c>
      <c r="U24" s="23" t="s">
        <v>79</v>
      </c>
      <c r="V24" s="24">
        <v>249.34948608137029</v>
      </c>
      <c r="W24" s="29">
        <v>3.6539895600298286E-2</v>
      </c>
      <c r="X24" s="29">
        <f t="shared" ref="X24" si="7">100%-W24-Y24</f>
        <v>0.65175242356450414</v>
      </c>
      <c r="Y24" s="110">
        <v>0.31170768083519762</v>
      </c>
      <c r="AC24" s="22">
        <v>2</v>
      </c>
      <c r="AD24" s="23" t="s">
        <v>79</v>
      </c>
      <c r="AE24" s="24">
        <v>437.06807692307694</v>
      </c>
      <c r="AF24" s="29">
        <v>0.18045112781954886</v>
      </c>
      <c r="AG24" s="29">
        <f t="shared" ref="AG24" si="8">100%-AF24-AH24</f>
        <v>0.60902255639097747</v>
      </c>
      <c r="AH24" s="110">
        <v>0.21052631578947367</v>
      </c>
      <c r="AL24" s="22">
        <v>2</v>
      </c>
      <c r="AM24" s="23" t="s">
        <v>79</v>
      </c>
      <c r="AN24" s="24">
        <v>1312.0529999999999</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Int-18</v>
      </c>
      <c r="G32" s="106"/>
      <c r="K32" s="1" t="s">
        <v>150</v>
      </c>
      <c r="L32" s="2"/>
      <c r="M32" s="21"/>
      <c r="N32" s="2"/>
      <c r="O32" s="2" t="str">
        <f>$F$2</f>
        <v>SNOPR Scenario Int-18</v>
      </c>
      <c r="P32" s="106"/>
      <c r="T32" s="1" t="s">
        <v>151</v>
      </c>
      <c r="U32" s="2"/>
      <c r="V32" s="21"/>
      <c r="W32" s="2"/>
      <c r="X32" s="2" t="str">
        <f>$F$2</f>
        <v>SNOPR Scenario Int-18</v>
      </c>
      <c r="Y32" s="106"/>
      <c r="AC32" s="1" t="s">
        <v>152</v>
      </c>
      <c r="AD32" s="2"/>
      <c r="AE32" s="21"/>
      <c r="AF32" s="2"/>
      <c r="AG32" s="2" t="str">
        <f>$F$2</f>
        <v>SNOPR Scenario Int-18</v>
      </c>
      <c r="AH32" s="106"/>
      <c r="AL32" s="1" t="s">
        <v>153</v>
      </c>
      <c r="AM32" s="2"/>
      <c r="AN32" s="21"/>
      <c r="AO32" s="2"/>
      <c r="AP32" s="2" t="str">
        <f>$F$2</f>
        <v>SNOPR Scenario Int-18</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261.13160884779336</v>
      </c>
      <c r="E39" s="29">
        <v>0.27738778983195067</v>
      </c>
      <c r="F39" s="29">
        <v>0.40714741544352268</v>
      </c>
      <c r="G39" s="110">
        <v>0.31546479472452671</v>
      </c>
      <c r="K39" s="22">
        <v>2</v>
      </c>
      <c r="L39" s="23" t="s">
        <v>79</v>
      </c>
      <c r="M39" s="24">
        <v>252.31378232342698</v>
      </c>
      <c r="N39" s="29">
        <v>0.3630849220103986</v>
      </c>
      <c r="O39" s="29">
        <f t="shared" ref="O39" si="10">100%-N39-P39</f>
        <v>0.25158867706528015</v>
      </c>
      <c r="P39" s="110">
        <v>0.38532640092432119</v>
      </c>
      <c r="T39" s="22">
        <v>2</v>
      </c>
      <c r="U39" s="23" t="s">
        <v>79</v>
      </c>
      <c r="V39" s="24">
        <v>548.73041379310348</v>
      </c>
      <c r="W39" s="29">
        <v>1.4096916299559472E-2</v>
      </c>
      <c r="X39" s="29">
        <f t="shared" ref="X39" si="11">100%-W39-Y39</f>
        <v>0.8722466960352423</v>
      </c>
      <c r="Y39" s="110">
        <v>0.11365638766519824</v>
      </c>
      <c r="AC39" s="22">
        <v>2</v>
      </c>
      <c r="AD39" s="23" t="s">
        <v>79</v>
      </c>
      <c r="AE39" s="24">
        <v>-108.57058823529414</v>
      </c>
      <c r="AF39" s="29">
        <v>0.39743589743589741</v>
      </c>
      <c r="AG39" s="29">
        <f t="shared" ref="AG39" si="12">100%-AF39-AH39</f>
        <v>0.34615384615384626</v>
      </c>
      <c r="AH39" s="110">
        <v>0.25641025641025639</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Int-18</v>
      </c>
      <c r="G47" s="106"/>
      <c r="K47" s="1" t="s">
        <v>100</v>
      </c>
      <c r="L47" s="2"/>
      <c r="M47" s="21"/>
      <c r="N47" s="2"/>
      <c r="O47" s="2" t="str">
        <f>$F$2</f>
        <v>SNOPR Scenario Int-18</v>
      </c>
      <c r="P47" s="106"/>
      <c r="T47" s="1" t="s">
        <v>97</v>
      </c>
      <c r="U47" s="2"/>
      <c r="V47" s="21"/>
      <c r="W47" s="2"/>
      <c r="X47" s="2" t="str">
        <f>$F$2</f>
        <v>SNOPR Scenario Int-18</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405.25606299212586</v>
      </c>
      <c r="E54" s="29">
        <v>0.17869415807560138</v>
      </c>
      <c r="F54" s="29">
        <f>100%-E54-G54</f>
        <v>0.56357388316151202</v>
      </c>
      <c r="G54" s="110">
        <v>0.25773195876288657</v>
      </c>
      <c r="K54" s="22">
        <f t="shared" si="18"/>
        <v>2</v>
      </c>
      <c r="L54" s="23" t="str">
        <f>L39</f>
        <v>NWGF 92%</v>
      </c>
      <c r="M54" s="17">
        <v>496.22995884773644</v>
      </c>
      <c r="N54" s="29">
        <v>8.9420654911838787E-2</v>
      </c>
      <c r="O54" s="29">
        <f>100%-N54-P54</f>
        <v>0.69395465994962213</v>
      </c>
      <c r="P54" s="110">
        <v>0.21662468513853905</v>
      </c>
      <c r="T54" s="22">
        <f t="shared" si="19"/>
        <v>2</v>
      </c>
      <c r="U54" s="23" t="str">
        <f>U39</f>
        <v>NWGF 92%</v>
      </c>
      <c r="V54" s="24">
        <v>348.86153061224496</v>
      </c>
      <c r="W54" s="29">
        <v>0.28593040847201212</v>
      </c>
      <c r="X54" s="29">
        <f>100%-W54-Y54</f>
        <v>0.40695915279878969</v>
      </c>
      <c r="Y54" s="110">
        <v>0.30711043872919819</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Int-18</v>
      </c>
      <c r="G62" s="106"/>
      <c r="K62" s="1" t="s">
        <v>99</v>
      </c>
      <c r="L62" s="2"/>
      <c r="M62" s="21"/>
      <c r="N62" s="2"/>
      <c r="O62" s="2" t="str">
        <f>$F$2</f>
        <v>SNOPR Scenario Int-18</v>
      </c>
      <c r="P62" s="106"/>
      <c r="T62" s="1" t="s">
        <v>98</v>
      </c>
      <c r="U62" s="2"/>
      <c r="V62" s="21"/>
      <c r="W62" s="21"/>
      <c r="X62" s="2" t="str">
        <f>$F$2</f>
        <v>SNOPR Scenario Int-18</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199.84482352941183</v>
      </c>
      <c r="E69" s="29">
        <v>0.23558282208588957</v>
      </c>
      <c r="F69" s="29">
        <f>100%-E69-G69</f>
        <v>0.4785276073619632</v>
      </c>
      <c r="G69" s="110">
        <v>0.28588957055214725</v>
      </c>
      <c r="K69" s="14">
        <f t="shared" si="24"/>
        <v>2</v>
      </c>
      <c r="L69" s="15" t="str">
        <f>L54</f>
        <v>NWGF 92%</v>
      </c>
      <c r="M69" s="24">
        <v>384.44683229813671</v>
      </c>
      <c r="N69" s="29">
        <v>9.9773242630385492E-2</v>
      </c>
      <c r="O69" s="29">
        <f>100%-N69-P69</f>
        <v>0.63492063492063489</v>
      </c>
      <c r="P69" s="110">
        <v>0.26530612244897961</v>
      </c>
      <c r="T69" s="14">
        <f t="shared" si="25"/>
        <v>2</v>
      </c>
      <c r="U69" s="15" t="str">
        <f>U54</f>
        <v>NWGF 92%</v>
      </c>
      <c r="V69" s="24">
        <v>87.265568181818168</v>
      </c>
      <c r="W69" s="29">
        <v>0.39572192513368987</v>
      </c>
      <c r="X69" s="29">
        <f>100%-W69-Y69</f>
        <v>0.29411764705882348</v>
      </c>
      <c r="Y69" s="110">
        <v>0.31016042780748665</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159</v>
      </c>
      <c r="G2" s="2"/>
      <c r="K2" s="1" t="s">
        <v>142</v>
      </c>
      <c r="L2" s="2"/>
      <c r="M2" s="21"/>
      <c r="N2" s="2"/>
      <c r="O2" s="2" t="str">
        <f>$F$2</f>
        <v>SNOPR Scenario 29</v>
      </c>
      <c r="P2" s="106"/>
      <c r="T2" s="1" t="s">
        <v>143</v>
      </c>
      <c r="U2" s="2"/>
      <c r="V2" s="21"/>
      <c r="W2" s="2"/>
      <c r="X2" s="2" t="str">
        <f>$F$2</f>
        <v>SNOPR Scenario 29</v>
      </c>
      <c r="Y2" s="106"/>
      <c r="AC2" s="1" t="s">
        <v>144</v>
      </c>
      <c r="AD2" s="2"/>
      <c r="AE2" s="21"/>
      <c r="AF2" s="2"/>
      <c r="AG2" s="2" t="str">
        <f>$F$2</f>
        <v>SNOPR Scenario 29</v>
      </c>
      <c r="AH2" s="106"/>
      <c r="AL2" s="1" t="s">
        <v>145</v>
      </c>
      <c r="AM2" s="2"/>
      <c r="AN2" s="21"/>
      <c r="AO2" s="2"/>
      <c r="AP2" s="2" t="str">
        <f>$F$2</f>
        <v>SNOPR Scenario 29</v>
      </c>
      <c r="AQ2" s="106"/>
      <c r="AU2" s="1" t="s">
        <v>82</v>
      </c>
      <c r="AV2" s="2"/>
      <c r="AW2" s="21"/>
      <c r="AX2" s="2"/>
      <c r="AY2" s="2" t="str">
        <f>$F$2</f>
        <v>SNOPR Scenario 29</v>
      </c>
      <c r="AZ2" s="106"/>
      <c r="BD2" s="1" t="s">
        <v>84</v>
      </c>
      <c r="BE2" s="2"/>
      <c r="BF2" s="21"/>
      <c r="BG2" s="2"/>
      <c r="BH2" s="2" t="str">
        <f>$F$2</f>
        <v>SNOPR Scenario 29</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200.6113459964933</v>
      </c>
      <c r="E9" s="29">
        <v>0.19359999999999999</v>
      </c>
      <c r="F9" s="29">
        <v>0.55769999999999997</v>
      </c>
      <c r="G9" s="110">
        <v>0.2487</v>
      </c>
      <c r="K9" s="22">
        <v>2</v>
      </c>
      <c r="L9" s="23" t="s">
        <v>79</v>
      </c>
      <c r="M9" s="24">
        <v>221.04808442359902</v>
      </c>
      <c r="N9" s="29">
        <v>0.25300372876674493</v>
      </c>
      <c r="O9" s="29">
        <f t="shared" ref="O9" si="0">100%-N9-P9</f>
        <v>0.4405468857892556</v>
      </c>
      <c r="P9" s="110">
        <v>0.30644938544399947</v>
      </c>
      <c r="T9" s="22">
        <v>2</v>
      </c>
      <c r="U9" s="23" t="s">
        <v>79</v>
      </c>
      <c r="V9" s="24">
        <v>-151.54907335907342</v>
      </c>
      <c r="W9" s="29">
        <v>1.9789983844911149E-2</v>
      </c>
      <c r="X9" s="29">
        <f t="shared" ref="X9" si="1">100%-W9-Y9</f>
        <v>0.8953957996768982</v>
      </c>
      <c r="Y9" s="110">
        <v>8.4814216478190624E-2</v>
      </c>
      <c r="AC9" s="22">
        <v>2</v>
      </c>
      <c r="AD9" s="23" t="s">
        <v>79</v>
      </c>
      <c r="AE9" s="24">
        <v>166.89747572815529</v>
      </c>
      <c r="AF9" s="29">
        <v>0.26066350710900477</v>
      </c>
      <c r="AG9" s="29">
        <f t="shared" ref="AG9" si="2">100%-AF9-AH9</f>
        <v>0.51184834123222744</v>
      </c>
      <c r="AH9" s="110">
        <v>0.22748815165876776</v>
      </c>
      <c r="AL9" s="22">
        <v>2</v>
      </c>
      <c r="AM9" s="23" t="s">
        <v>79</v>
      </c>
      <c r="AN9" s="24">
        <v>1389.9</v>
      </c>
      <c r="AO9" s="29">
        <v>0</v>
      </c>
      <c r="AP9" s="29">
        <f t="shared" ref="AP9" si="3">100%-AO9-AQ9</f>
        <v>0.86111111111111116</v>
      </c>
      <c r="AQ9" s="110">
        <v>0.1388888888888889</v>
      </c>
      <c r="AU9" s="22">
        <v>2</v>
      </c>
      <c r="AV9" s="23" t="s">
        <v>79</v>
      </c>
      <c r="AW9" s="24">
        <v>219.70539961482891</v>
      </c>
      <c r="AX9" s="29">
        <v>0.2532206119162641</v>
      </c>
      <c r="AY9" s="29">
        <f t="shared" ref="AY9" si="4">100%-AX9-AZ9</f>
        <v>0.44256575415995703</v>
      </c>
      <c r="AZ9" s="110">
        <v>0.30421363392377887</v>
      </c>
      <c r="BD9" s="22">
        <v>2</v>
      </c>
      <c r="BE9" s="23" t="s">
        <v>79</v>
      </c>
      <c r="BF9" s="24">
        <v>-94.246133828996307</v>
      </c>
      <c r="BG9" s="29">
        <v>1.9230769230769232E-2</v>
      </c>
      <c r="BH9" s="29">
        <f t="shared" ref="BH9" si="5">100%-BG9-BI9</f>
        <v>0.89442700156985866</v>
      </c>
      <c r="BI9" s="110">
        <v>8.6342229199372053E-2</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29</v>
      </c>
      <c r="G17" s="106"/>
      <c r="K17" s="1" t="s">
        <v>146</v>
      </c>
      <c r="L17" s="2"/>
      <c r="M17" s="21"/>
      <c r="N17" s="2"/>
      <c r="O17" s="2" t="str">
        <f>$F$2</f>
        <v>SNOPR Scenario 29</v>
      </c>
      <c r="P17" s="106"/>
      <c r="T17" s="1" t="s">
        <v>147</v>
      </c>
      <c r="U17" s="2"/>
      <c r="V17" s="21"/>
      <c r="W17" s="2"/>
      <c r="X17" s="2" t="str">
        <f>$F$2</f>
        <v>SNOPR Scenario 29</v>
      </c>
      <c r="Y17" s="106"/>
      <c r="AC17" s="1" t="s">
        <v>148</v>
      </c>
      <c r="AD17" s="2"/>
      <c r="AE17" s="21"/>
      <c r="AF17" s="2"/>
      <c r="AG17" s="2" t="str">
        <f>$F$2</f>
        <v>SNOPR Scenario 29</v>
      </c>
      <c r="AH17" s="106"/>
      <c r="AL17" s="1" t="s">
        <v>149</v>
      </c>
      <c r="AM17" s="2"/>
      <c r="AN17" s="21"/>
      <c r="AO17" s="2"/>
      <c r="AP17" s="2" t="str">
        <f>$F$2</f>
        <v>SNOPR Scenario 29</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168.79612292667343</v>
      </c>
      <c r="E24" s="29">
        <v>0.11719192300434045</v>
      </c>
      <c r="F24" s="29">
        <v>0.67692017361766366</v>
      </c>
      <c r="G24" s="110">
        <v>0.20588790337799584</v>
      </c>
      <c r="K24" s="22">
        <v>2</v>
      </c>
      <c r="L24" s="23" t="s">
        <v>79</v>
      </c>
      <c r="M24" s="24">
        <v>212.35883704735363</v>
      </c>
      <c r="N24" s="29">
        <v>0.14792273088118549</v>
      </c>
      <c r="O24" s="29">
        <f t="shared" ref="O24" si="6">100%-N24-P24</f>
        <v>0.62000529240539826</v>
      </c>
      <c r="P24" s="110">
        <v>0.23207197671341626</v>
      </c>
      <c r="T24" s="22">
        <v>2</v>
      </c>
      <c r="U24" s="23" t="s">
        <v>79</v>
      </c>
      <c r="V24" s="24">
        <v>-245.77046728971968</v>
      </c>
      <c r="W24" s="29">
        <v>2.8337061894108874E-2</v>
      </c>
      <c r="X24" s="29">
        <f t="shared" ref="X24" si="7">100%-W24-Y24</f>
        <v>0.84041759880686051</v>
      </c>
      <c r="Y24" s="110">
        <v>0.13124533929903057</v>
      </c>
      <c r="AC24" s="22">
        <v>2</v>
      </c>
      <c r="AD24" s="23" t="s">
        <v>79</v>
      </c>
      <c r="AE24" s="24">
        <v>437.06807692307694</v>
      </c>
      <c r="AF24" s="29">
        <v>0.18045112781954886</v>
      </c>
      <c r="AG24" s="29">
        <f t="shared" ref="AG24" si="8">100%-AF24-AH24</f>
        <v>0.60902255639097747</v>
      </c>
      <c r="AH24" s="110">
        <v>0.21052631578947367</v>
      </c>
      <c r="AL24" s="22">
        <v>2</v>
      </c>
      <c r="AM24" s="23" t="s">
        <v>79</v>
      </c>
      <c r="AN24" s="24">
        <v>1389.9</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29</v>
      </c>
      <c r="G32" s="106"/>
      <c r="K32" s="1" t="s">
        <v>150</v>
      </c>
      <c r="L32" s="2"/>
      <c r="M32" s="21"/>
      <c r="N32" s="2"/>
      <c r="O32" s="2" t="str">
        <f>$F$2</f>
        <v>SNOPR Scenario 29</v>
      </c>
      <c r="P32" s="106"/>
      <c r="T32" s="1" t="s">
        <v>151</v>
      </c>
      <c r="U32" s="2"/>
      <c r="V32" s="21"/>
      <c r="W32" s="2"/>
      <c r="X32" s="2" t="str">
        <f>$F$2</f>
        <v>SNOPR Scenario 29</v>
      </c>
      <c r="Y32" s="106"/>
      <c r="AC32" s="1" t="s">
        <v>152</v>
      </c>
      <c r="AD32" s="2"/>
      <c r="AE32" s="21"/>
      <c r="AF32" s="2"/>
      <c r="AG32" s="2" t="str">
        <f>$F$2</f>
        <v>SNOPR Scenario 29</v>
      </c>
      <c r="AH32" s="106"/>
      <c r="AL32" s="1" t="s">
        <v>153</v>
      </c>
      <c r="AM32" s="2"/>
      <c r="AN32" s="21"/>
      <c r="AO32" s="2"/>
      <c r="AP32" s="2" t="str">
        <f>$F$2</f>
        <v>SNOPR Scenario 29</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220.70270043969927</v>
      </c>
      <c r="E39" s="29">
        <v>0.27972771750691344</v>
      </c>
      <c r="F39" s="29">
        <v>0.4233141884705382</v>
      </c>
      <c r="G39" s="110">
        <v>0.29695809402254841</v>
      </c>
      <c r="K39" s="22">
        <v>2</v>
      </c>
      <c r="L39" s="23" t="s">
        <v>79</v>
      </c>
      <c r="M39" s="24">
        <v>225.81969407265748</v>
      </c>
      <c r="N39" s="29">
        <v>0.36770652801848641</v>
      </c>
      <c r="O39" s="29">
        <f t="shared" ref="O39" si="10">100%-N39-P39</f>
        <v>0.24465626805314855</v>
      </c>
      <c r="P39" s="110">
        <v>0.38763720392836509</v>
      </c>
      <c r="T39" s="22">
        <v>2</v>
      </c>
      <c r="U39" s="23" t="s">
        <v>79</v>
      </c>
      <c r="V39" s="24">
        <v>296.52600000000007</v>
      </c>
      <c r="W39" s="29">
        <v>9.6916299559471359E-3</v>
      </c>
      <c r="X39" s="29">
        <f t="shared" ref="X39" si="11">100%-W39-Y39</f>
        <v>0.9603524229074889</v>
      </c>
      <c r="Y39" s="110">
        <v>2.9955947136563875E-2</v>
      </c>
      <c r="AC39" s="22">
        <v>2</v>
      </c>
      <c r="AD39" s="23" t="s">
        <v>79</v>
      </c>
      <c r="AE39" s="24">
        <v>-108.57058823529414</v>
      </c>
      <c r="AF39" s="29">
        <v>0.39743589743589741</v>
      </c>
      <c r="AG39" s="29">
        <f t="shared" ref="AG39" si="12">100%-AF39-AH39</f>
        <v>0.34615384615384626</v>
      </c>
      <c r="AH39" s="110">
        <v>0.25641025641025639</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29</v>
      </c>
      <c r="G47" s="106"/>
      <c r="K47" s="1" t="s">
        <v>100</v>
      </c>
      <c r="L47" s="2"/>
      <c r="M47" s="21"/>
      <c r="N47" s="2"/>
      <c r="O47" s="2" t="str">
        <f>$F$2</f>
        <v>SNOPR Scenario 29</v>
      </c>
      <c r="P47" s="106"/>
      <c r="T47" s="1" t="s">
        <v>97</v>
      </c>
      <c r="U47" s="2"/>
      <c r="V47" s="21"/>
      <c r="W47" s="2"/>
      <c r="X47" s="2" t="str">
        <f>$F$2</f>
        <v>SNOPR Scenario 29</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363.41116099071235</v>
      </c>
      <c r="E54" s="29">
        <v>0.18487972508591066</v>
      </c>
      <c r="F54" s="29">
        <f>100%-E54-G54</f>
        <v>0.55601374570446738</v>
      </c>
      <c r="G54" s="110">
        <v>0.25910652920962202</v>
      </c>
      <c r="K54" s="22">
        <f t="shared" si="18"/>
        <v>2</v>
      </c>
      <c r="L54" s="23" t="str">
        <f>L39</f>
        <v>NWGF 92%</v>
      </c>
      <c r="M54" s="17">
        <v>391.11244186046508</v>
      </c>
      <c r="N54" s="29">
        <v>0.10075566750629723</v>
      </c>
      <c r="O54" s="29">
        <f>100%-N54-P54</f>
        <v>0.67506297229219137</v>
      </c>
      <c r="P54" s="110">
        <v>0.22418136020151133</v>
      </c>
      <c r="T54" s="22">
        <f t="shared" si="19"/>
        <v>2</v>
      </c>
      <c r="U54" s="23" t="str">
        <f>U39</f>
        <v>NWGF 92%</v>
      </c>
      <c r="V54" s="24">
        <v>344.99123711340218</v>
      </c>
      <c r="W54" s="29">
        <v>0.28593040847201212</v>
      </c>
      <c r="X54" s="29">
        <f>100%-W54-Y54</f>
        <v>0.41301059001512858</v>
      </c>
      <c r="Y54" s="110">
        <v>0.3010590015128593</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29</v>
      </c>
      <c r="G62" s="106"/>
      <c r="K62" s="1" t="s">
        <v>99</v>
      </c>
      <c r="L62" s="2"/>
      <c r="M62" s="21"/>
      <c r="N62" s="2"/>
      <c r="O62" s="2" t="str">
        <f>$F$2</f>
        <v>SNOPR Scenario 29</v>
      </c>
      <c r="P62" s="106"/>
      <c r="T62" s="1" t="s">
        <v>98</v>
      </c>
      <c r="U62" s="2"/>
      <c r="V62" s="21"/>
      <c r="W62" s="21"/>
      <c r="X62" s="2" t="str">
        <f>$F$2</f>
        <v>SNOPR Scenario 29</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190.51577981651391</v>
      </c>
      <c r="E69" s="29">
        <v>0.24785276073619633</v>
      </c>
      <c r="F69" s="29">
        <f>100%-E69-G69</f>
        <v>0.46503067484662575</v>
      </c>
      <c r="G69" s="110">
        <v>0.28711656441717792</v>
      </c>
      <c r="K69" s="14">
        <f t="shared" si="24"/>
        <v>2</v>
      </c>
      <c r="L69" s="15" t="str">
        <f>L54</f>
        <v>NWGF 92%</v>
      </c>
      <c r="M69" s="24">
        <v>378.46703488372117</v>
      </c>
      <c r="N69" s="29">
        <v>0.12018140589569161</v>
      </c>
      <c r="O69" s="29">
        <f>100%-N69-P69</f>
        <v>0.60997732426303863</v>
      </c>
      <c r="P69" s="110">
        <v>0.26984126984126983</v>
      </c>
      <c r="T69" s="14">
        <f t="shared" si="25"/>
        <v>2</v>
      </c>
      <c r="U69" s="15" t="str">
        <f>U54</f>
        <v>NWGF 92%</v>
      </c>
      <c r="V69" s="24">
        <v>68.062689393939394</v>
      </c>
      <c r="W69" s="29">
        <v>0.39839572192513367</v>
      </c>
      <c r="X69" s="29">
        <f>100%-W69-Y69</f>
        <v>0.29411764705882348</v>
      </c>
      <c r="Y69" s="110">
        <v>0.30748663101604279</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I71"/>
  <sheetViews>
    <sheetView topLeftCell="AG1" workbookViewId="0">
      <selection activeCell="BE1" sqref="BE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160</v>
      </c>
      <c r="G2" s="2"/>
      <c r="K2" s="1" t="s">
        <v>142</v>
      </c>
      <c r="L2" s="2"/>
      <c r="M2" s="21"/>
      <c r="N2" s="2"/>
      <c r="O2" s="2" t="str">
        <f>$F$2</f>
        <v>SNOPR Scenario 30</v>
      </c>
      <c r="P2" s="106"/>
      <c r="T2" s="1" t="s">
        <v>143</v>
      </c>
      <c r="U2" s="2"/>
      <c r="V2" s="21"/>
      <c r="W2" s="2"/>
      <c r="X2" s="2" t="str">
        <f>$F$2</f>
        <v>SNOPR Scenario 30</v>
      </c>
      <c r="Y2" s="106"/>
      <c r="AC2" s="1" t="s">
        <v>144</v>
      </c>
      <c r="AD2" s="2"/>
      <c r="AE2" s="21"/>
      <c r="AF2" s="2"/>
      <c r="AG2" s="2" t="str">
        <f>$F$2</f>
        <v>SNOPR Scenario 30</v>
      </c>
      <c r="AH2" s="106"/>
      <c r="AL2" s="1" t="s">
        <v>145</v>
      </c>
      <c r="AM2" s="2"/>
      <c r="AN2" s="21"/>
      <c r="AO2" s="2"/>
      <c r="AP2" s="2" t="str">
        <f>$F$2</f>
        <v>SNOPR Scenario 30</v>
      </c>
      <c r="AQ2" s="106"/>
      <c r="AU2" s="1" t="s">
        <v>82</v>
      </c>
      <c r="AV2" s="2"/>
      <c r="AW2" s="21"/>
      <c r="AX2" s="2"/>
      <c r="AY2" s="2" t="str">
        <f>$F$2</f>
        <v>SNOPR Scenario 30</v>
      </c>
      <c r="AZ2" s="106"/>
      <c r="BD2" s="1" t="s">
        <v>84</v>
      </c>
      <c r="BE2" s="2"/>
      <c r="BF2" s="21"/>
      <c r="BG2" s="2"/>
      <c r="BH2" s="2" t="str">
        <f>$F$2</f>
        <v>SNOPR Scenario 30</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376.54562886989737</v>
      </c>
      <c r="E9" s="29">
        <v>0.186</v>
      </c>
      <c r="F9" s="29">
        <v>0.53059999999999996</v>
      </c>
      <c r="G9" s="110">
        <v>0.28339999999999999</v>
      </c>
      <c r="K9" s="22">
        <v>2</v>
      </c>
      <c r="L9" s="23" t="s">
        <v>79</v>
      </c>
      <c r="M9" s="24">
        <v>331.44313105558405</v>
      </c>
      <c r="N9" s="29">
        <v>0.24071260875569672</v>
      </c>
      <c r="O9" s="29">
        <f t="shared" ref="O9" si="0">100%-N9-P9</f>
        <v>0.45836210468167377</v>
      </c>
      <c r="P9" s="110">
        <v>0.30092528656262946</v>
      </c>
      <c r="T9" s="22">
        <v>2</v>
      </c>
      <c r="U9" s="23" t="s">
        <v>79</v>
      </c>
      <c r="V9" s="24">
        <v>663.54220030348961</v>
      </c>
      <c r="W9" s="29">
        <v>2.5040387722132473E-2</v>
      </c>
      <c r="X9" s="29">
        <f t="shared" ref="X9" si="1">100%-W9-Y9</f>
        <v>0.73384491114701134</v>
      </c>
      <c r="Y9" s="110">
        <v>0.24111470113085623</v>
      </c>
      <c r="AC9" s="22">
        <v>2</v>
      </c>
      <c r="AD9" s="23" t="s">
        <v>79</v>
      </c>
      <c r="AE9" s="24">
        <v>166.89747572815529</v>
      </c>
      <c r="AF9" s="29">
        <v>0.26066350710900477</v>
      </c>
      <c r="AG9" s="29">
        <f t="shared" ref="AG9" si="2">100%-AF9-AH9</f>
        <v>0.51184834123222744</v>
      </c>
      <c r="AH9" s="110">
        <v>0.22748815165876776</v>
      </c>
      <c r="AL9" s="22">
        <v>2</v>
      </c>
      <c r="AM9" s="23" t="s">
        <v>79</v>
      </c>
      <c r="AN9" s="24">
        <v>1312.0529999999999</v>
      </c>
      <c r="AO9" s="29">
        <v>0</v>
      </c>
      <c r="AP9" s="29">
        <f t="shared" ref="AP9" si="3">100%-AO9-AQ9</f>
        <v>0.86111111111111116</v>
      </c>
      <c r="AQ9" s="110">
        <v>0.1388888888888889</v>
      </c>
      <c r="AU9" s="22">
        <v>2</v>
      </c>
      <c r="AV9" s="23" t="s">
        <v>79</v>
      </c>
      <c r="AW9" s="24">
        <v>327.23239751552848</v>
      </c>
      <c r="AX9" s="29">
        <v>0.24127750939345141</v>
      </c>
      <c r="AY9" s="29">
        <f t="shared" ref="AY9" si="4">100%-AX9-AZ9</f>
        <v>0.45987654320987659</v>
      </c>
      <c r="AZ9" s="110">
        <v>0.29884594739667203</v>
      </c>
      <c r="BD9" s="22">
        <v>2</v>
      </c>
      <c r="BE9" s="23" t="s">
        <v>79</v>
      </c>
      <c r="BF9" s="24">
        <v>673.23593423019395</v>
      </c>
      <c r="BG9" s="29">
        <v>2.4332810047095761E-2</v>
      </c>
      <c r="BH9" s="29">
        <f t="shared" ref="BH9" si="5">100%-BG9-BI9</f>
        <v>0.73744113029827318</v>
      </c>
      <c r="BI9" s="110">
        <v>0.23822605965463109</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30</v>
      </c>
      <c r="G17" s="106"/>
      <c r="K17" s="1" t="s">
        <v>146</v>
      </c>
      <c r="L17" s="2"/>
      <c r="M17" s="21"/>
      <c r="N17" s="2"/>
      <c r="O17" s="2" t="str">
        <f>$F$2</f>
        <v>SNOPR Scenario 30</v>
      </c>
      <c r="P17" s="106"/>
      <c r="T17" s="1" t="s">
        <v>147</v>
      </c>
      <c r="U17" s="2"/>
      <c r="V17" s="21"/>
      <c r="W17" s="2"/>
      <c r="X17" s="2" t="str">
        <f>$F$2</f>
        <v>SNOPR Scenario 30</v>
      </c>
      <c r="Y17" s="106"/>
      <c r="AC17" s="1" t="s">
        <v>148</v>
      </c>
      <c r="AD17" s="2"/>
      <c r="AE17" s="21"/>
      <c r="AF17" s="2"/>
      <c r="AG17" s="2" t="str">
        <f>$F$2</f>
        <v>SNOPR Scenario 30</v>
      </c>
      <c r="AH17" s="106"/>
      <c r="AL17" s="1" t="s">
        <v>149</v>
      </c>
      <c r="AM17" s="2"/>
      <c r="AN17" s="21"/>
      <c r="AO17" s="2"/>
      <c r="AP17" s="2" t="str">
        <f>$F$2</f>
        <v>SNOPR Scenario 30</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437.21640622307496</v>
      </c>
      <c r="E24" s="29">
        <v>0.10492545763351575</v>
      </c>
      <c r="F24" s="29">
        <v>0.64634836761653147</v>
      </c>
      <c r="G24" s="110">
        <v>0.24872617474995282</v>
      </c>
      <c r="K24" s="22">
        <v>2</v>
      </c>
      <c r="L24" s="23" t="s">
        <v>79</v>
      </c>
      <c r="M24" s="24">
        <v>376.53433028919329</v>
      </c>
      <c r="N24" s="29">
        <v>0.12913469171738556</v>
      </c>
      <c r="O24" s="29">
        <f t="shared" ref="O24" si="6">100%-N24-P24</f>
        <v>0.65228896533474456</v>
      </c>
      <c r="P24" s="110">
        <v>0.21857634294786982</v>
      </c>
      <c r="T24" s="22">
        <v>2</v>
      </c>
      <c r="U24" s="23" t="s">
        <v>79</v>
      </c>
      <c r="V24" s="24">
        <v>579.77787148594371</v>
      </c>
      <c r="W24" s="29">
        <v>3.2811334824757642E-2</v>
      </c>
      <c r="X24" s="29">
        <f t="shared" ref="X24" si="7">100%-W24-Y24</f>
        <v>0.62863534675615207</v>
      </c>
      <c r="Y24" s="110">
        <v>0.33855331841909025</v>
      </c>
      <c r="AC24" s="22">
        <v>2</v>
      </c>
      <c r="AD24" s="23" t="s">
        <v>79</v>
      </c>
      <c r="AE24" s="24">
        <v>437.06807692307694</v>
      </c>
      <c r="AF24" s="29">
        <v>0.18045112781954886</v>
      </c>
      <c r="AG24" s="29">
        <f t="shared" ref="AG24" si="8">100%-AF24-AH24</f>
        <v>0.60902255639097747</v>
      </c>
      <c r="AH24" s="110">
        <v>0.21052631578947367</v>
      </c>
      <c r="AL24" s="22">
        <v>2</v>
      </c>
      <c r="AM24" s="23" t="s">
        <v>79</v>
      </c>
      <c r="AN24" s="24">
        <v>1312.0529999999999</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30</v>
      </c>
      <c r="G32" s="106"/>
      <c r="K32" s="1" t="s">
        <v>150</v>
      </c>
      <c r="L32" s="2"/>
      <c r="M32" s="21"/>
      <c r="N32" s="2"/>
      <c r="O32" s="2" t="str">
        <f>$F$2</f>
        <v>SNOPR Scenario 30</v>
      </c>
      <c r="P32" s="106"/>
      <c r="T32" s="1" t="s">
        <v>151</v>
      </c>
      <c r="U32" s="2"/>
      <c r="V32" s="21"/>
      <c r="W32" s="2"/>
      <c r="X32" s="2" t="str">
        <f>$F$2</f>
        <v>SNOPR Scenario 30</v>
      </c>
      <c r="Y32" s="106"/>
      <c r="AC32" s="1" t="s">
        <v>152</v>
      </c>
      <c r="AD32" s="2"/>
      <c r="AE32" s="21"/>
      <c r="AF32" s="2"/>
      <c r="AG32" s="2" t="str">
        <f>$F$2</f>
        <v>SNOPR Scenario 30</v>
      </c>
      <c r="AH32" s="106"/>
      <c r="AL32" s="1" t="s">
        <v>153</v>
      </c>
      <c r="AM32" s="2"/>
      <c r="AN32" s="21"/>
      <c r="AO32" s="2"/>
      <c r="AP32" s="2" t="str">
        <f>$F$2</f>
        <v>SNOPR Scenario 30</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336.22753072810559</v>
      </c>
      <c r="E39" s="29">
        <v>0.27738778983195067</v>
      </c>
      <c r="F39" s="29">
        <v>0.40012763241863436</v>
      </c>
      <c r="G39" s="110">
        <v>0.32248457774941502</v>
      </c>
      <c r="K39" s="22">
        <v>2</v>
      </c>
      <c r="L39" s="23" t="s">
        <v>79</v>
      </c>
      <c r="M39" s="24">
        <v>308.72463573619603</v>
      </c>
      <c r="N39" s="29">
        <v>0.36250722125938761</v>
      </c>
      <c r="O39" s="29">
        <f t="shared" ref="O39" si="10">100%-N39-P39</f>
        <v>0.24667822068168693</v>
      </c>
      <c r="P39" s="110">
        <v>0.39081455805892545</v>
      </c>
      <c r="T39" s="22">
        <v>2</v>
      </c>
      <c r="U39" s="23" t="s">
        <v>79</v>
      </c>
      <c r="V39" s="24">
        <v>922.63931677018616</v>
      </c>
      <c r="W39" s="29">
        <v>1.5859030837004406E-2</v>
      </c>
      <c r="X39" s="29">
        <f t="shared" ref="X39" si="11">100%-W39-Y39</f>
        <v>0.85814977973568285</v>
      </c>
      <c r="Y39" s="110">
        <v>0.12599118942731277</v>
      </c>
      <c r="AC39" s="22">
        <v>2</v>
      </c>
      <c r="AD39" s="23" t="s">
        <v>79</v>
      </c>
      <c r="AE39" s="24">
        <v>-108.57058823529414</v>
      </c>
      <c r="AF39" s="29">
        <v>0.39743589743589741</v>
      </c>
      <c r="AG39" s="29">
        <f t="shared" ref="AG39" si="12">100%-AF39-AH39</f>
        <v>0.34615384615384626</v>
      </c>
      <c r="AH39" s="110">
        <v>0.25641025641025639</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30</v>
      </c>
      <c r="G47" s="106"/>
      <c r="K47" s="1" t="s">
        <v>100</v>
      </c>
      <c r="L47" s="2"/>
      <c r="M47" s="21"/>
      <c r="N47" s="2"/>
      <c r="O47" s="2" t="str">
        <f>$F$2</f>
        <v>SNOPR Scenario 30</v>
      </c>
      <c r="P47" s="106"/>
      <c r="T47" s="1" t="s">
        <v>97</v>
      </c>
      <c r="U47" s="2"/>
      <c r="V47" s="21"/>
      <c r="W47" s="2"/>
      <c r="X47" s="2" t="str">
        <f>$F$2</f>
        <v>SNOPR Scenario 30</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508.62058914728595</v>
      </c>
      <c r="E54" s="29">
        <v>0.17731958762886599</v>
      </c>
      <c r="F54" s="29">
        <f>100%-E54-G54</f>
        <v>0.55670103092783507</v>
      </c>
      <c r="G54" s="110">
        <v>0.26597938144329897</v>
      </c>
      <c r="K54" s="22">
        <f t="shared" si="18"/>
        <v>2</v>
      </c>
      <c r="L54" s="23" t="str">
        <f>L39</f>
        <v>NWGF 92%</v>
      </c>
      <c r="M54" s="17">
        <v>560.59093117408918</v>
      </c>
      <c r="N54" s="29">
        <v>8.8161209068010074E-2</v>
      </c>
      <c r="O54" s="29">
        <f>100%-N54-P54</f>
        <v>0.68891687657430734</v>
      </c>
      <c r="P54" s="110">
        <v>0.22292191435768263</v>
      </c>
      <c r="T54" s="22">
        <f t="shared" si="19"/>
        <v>2</v>
      </c>
      <c r="U54" s="23" t="str">
        <f>U39</f>
        <v>NWGF 92%</v>
      </c>
      <c r="V54" s="24">
        <v>476.36763819095472</v>
      </c>
      <c r="W54" s="29">
        <v>0.28441754916792739</v>
      </c>
      <c r="X54" s="29">
        <f>100%-W54-Y54</f>
        <v>0.39788199697428139</v>
      </c>
      <c r="Y54" s="110">
        <v>0.31770045385779122</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30</v>
      </c>
      <c r="G62" s="106"/>
      <c r="K62" s="1" t="s">
        <v>99</v>
      </c>
      <c r="L62" s="2"/>
      <c r="M62" s="21"/>
      <c r="N62" s="2"/>
      <c r="O62" s="2" t="str">
        <f>$F$2</f>
        <v>SNOPR Scenario 30</v>
      </c>
      <c r="P62" s="106"/>
      <c r="T62" s="1" t="s">
        <v>98</v>
      </c>
      <c r="U62" s="2"/>
      <c r="V62" s="21"/>
      <c r="W62" s="21"/>
      <c r="X62" s="2" t="str">
        <f>$F$2</f>
        <v>SNOPR Scenario 30</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334.37058548009401</v>
      </c>
      <c r="E69" s="29">
        <v>0.2294478527607362</v>
      </c>
      <c r="F69" s="29">
        <f>100%-E69-G69</f>
        <v>0.47607361963190181</v>
      </c>
      <c r="G69" s="110">
        <v>0.29447852760736198</v>
      </c>
      <c r="K69" s="14">
        <f t="shared" si="24"/>
        <v>2</v>
      </c>
      <c r="L69" s="15" t="str">
        <f>L54</f>
        <v>NWGF 92%</v>
      </c>
      <c r="M69" s="24">
        <v>413.89938271604944</v>
      </c>
      <c r="N69" s="29">
        <v>9.9773242630385492E-2</v>
      </c>
      <c r="O69" s="29">
        <f>100%-N69-P69</f>
        <v>0.63265306122448983</v>
      </c>
      <c r="P69" s="110">
        <v>0.26757369614512472</v>
      </c>
      <c r="T69" s="14">
        <f t="shared" si="25"/>
        <v>2</v>
      </c>
      <c r="U69" s="15" t="str">
        <f>U54</f>
        <v>NWGF 92%</v>
      </c>
      <c r="V69" s="24">
        <v>285.75298113207555</v>
      </c>
      <c r="W69" s="29">
        <v>0.38235294117647056</v>
      </c>
      <c r="X69" s="29">
        <f>100%-W69-Y69</f>
        <v>0.29144385026737968</v>
      </c>
      <c r="Y69" s="110">
        <v>0.32620320855614976</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R23"/>
  <sheetViews>
    <sheetView showGridLines="0" workbookViewId="0">
      <pane ySplit="10215" topLeftCell="A37"/>
      <selection activeCell="T19" sqref="T19"/>
      <selection pane="bottomLeft" activeCell="A58" sqref="A58"/>
    </sheetView>
  </sheetViews>
  <sheetFormatPr defaultRowHeight="15" x14ac:dyDescent="0.25"/>
  <cols>
    <col min="1" max="1" width="17.7109375" bestFit="1" customWidth="1"/>
    <col min="2" max="2" width="8.140625" customWidth="1"/>
    <col min="3" max="16" width="5.85546875" customWidth="1"/>
    <col min="18" max="18" width="14.28515625" customWidth="1"/>
  </cols>
  <sheetData>
    <row r="1" spans="1:18" s="126" customFormat="1" ht="30" customHeight="1" thickBot="1" x14ac:dyDescent="0.25">
      <c r="A1" s="213"/>
      <c r="B1" s="214" t="s">
        <v>70</v>
      </c>
      <c r="C1" s="215" t="s">
        <v>34</v>
      </c>
      <c r="D1" s="215" t="s">
        <v>36</v>
      </c>
      <c r="E1" s="215" t="s">
        <v>37</v>
      </c>
      <c r="F1" s="215" t="s">
        <v>43</v>
      </c>
      <c r="G1" s="215" t="s">
        <v>46</v>
      </c>
      <c r="H1" s="215" t="s">
        <v>75</v>
      </c>
      <c r="I1" s="215" t="s">
        <v>76</v>
      </c>
      <c r="J1" s="215" t="s">
        <v>95</v>
      </c>
      <c r="K1" s="216" t="s">
        <v>96</v>
      </c>
      <c r="L1" s="215" t="s">
        <v>53</v>
      </c>
      <c r="M1" s="215" t="s">
        <v>56</v>
      </c>
      <c r="N1" s="215" t="s">
        <v>57</v>
      </c>
      <c r="O1" s="215" t="s">
        <v>68</v>
      </c>
      <c r="P1" s="215" t="s">
        <v>111</v>
      </c>
      <c r="Q1" s="217" t="s">
        <v>112</v>
      </c>
      <c r="R1" s="218" t="s">
        <v>113</v>
      </c>
    </row>
    <row r="2" spans="1:18" s="37" customFormat="1" x14ac:dyDescent="0.25">
      <c r="A2" s="219" t="s">
        <v>71</v>
      </c>
      <c r="B2" s="220" t="s">
        <v>52</v>
      </c>
      <c r="C2" s="221"/>
      <c r="D2" s="221"/>
      <c r="E2" s="221"/>
      <c r="F2" s="221"/>
      <c r="G2" s="221"/>
      <c r="H2" s="221"/>
      <c r="I2" s="221"/>
      <c r="J2" s="221"/>
      <c r="K2" s="222"/>
      <c r="L2" s="221"/>
      <c r="M2" s="221"/>
      <c r="N2" s="221"/>
      <c r="O2" s="221"/>
      <c r="P2" s="221"/>
      <c r="Q2" s="223"/>
      <c r="R2" s="222"/>
    </row>
    <row r="3" spans="1:18" s="51" customFormat="1" x14ac:dyDescent="0.25">
      <c r="A3" s="132" t="s">
        <v>72</v>
      </c>
      <c r="B3" s="133"/>
      <c r="C3" s="135" t="s">
        <v>52</v>
      </c>
      <c r="D3" s="135"/>
      <c r="E3" s="135"/>
      <c r="F3" s="135"/>
      <c r="G3" s="135"/>
      <c r="H3" s="135"/>
      <c r="I3" s="135"/>
      <c r="J3" s="135"/>
      <c r="K3" s="136"/>
      <c r="L3" s="135"/>
      <c r="M3" s="135"/>
      <c r="N3" s="135"/>
      <c r="O3" s="135"/>
      <c r="P3" s="135"/>
      <c r="Q3" s="134"/>
      <c r="R3" s="136" t="s">
        <v>52</v>
      </c>
    </row>
    <row r="4" spans="1:18" s="37" customFormat="1" x14ac:dyDescent="0.25">
      <c r="A4" s="127" t="s">
        <v>73</v>
      </c>
      <c r="B4" s="128"/>
      <c r="C4" s="129"/>
      <c r="D4" s="129"/>
      <c r="E4" s="129"/>
      <c r="F4" s="129" t="s">
        <v>52</v>
      </c>
      <c r="G4" s="129"/>
      <c r="H4" s="129"/>
      <c r="I4" s="129"/>
      <c r="J4" s="129"/>
      <c r="K4" s="130"/>
      <c r="L4" s="129"/>
      <c r="M4" s="129"/>
      <c r="N4" s="129"/>
      <c r="O4" s="129"/>
      <c r="P4" s="129"/>
      <c r="Q4" s="131"/>
      <c r="R4" s="130" t="s">
        <v>52</v>
      </c>
    </row>
    <row r="5" spans="1:18" s="51" customFormat="1" x14ac:dyDescent="0.25">
      <c r="A5" s="132" t="s">
        <v>74</v>
      </c>
      <c r="B5" s="137"/>
      <c r="C5" s="135" t="s">
        <v>52</v>
      </c>
      <c r="D5" s="135" t="s">
        <v>52</v>
      </c>
      <c r="E5" s="135" t="s">
        <v>52</v>
      </c>
      <c r="F5" s="135" t="s">
        <v>52</v>
      </c>
      <c r="G5" s="135"/>
      <c r="H5" s="135"/>
      <c r="I5" s="135"/>
      <c r="J5" s="135"/>
      <c r="K5" s="136"/>
      <c r="L5" s="135"/>
      <c r="M5" s="135"/>
      <c r="N5" s="135"/>
      <c r="O5" s="135"/>
      <c r="P5" s="135"/>
      <c r="Q5" s="134"/>
      <c r="R5" s="136" t="s">
        <v>52</v>
      </c>
    </row>
    <row r="6" spans="1:18" s="37" customFormat="1" x14ac:dyDescent="0.25">
      <c r="A6" s="127" t="s">
        <v>114</v>
      </c>
      <c r="B6" s="138"/>
      <c r="C6" s="129" t="s">
        <v>52</v>
      </c>
      <c r="D6" s="129"/>
      <c r="E6" s="129"/>
      <c r="F6" s="129" t="s">
        <v>52</v>
      </c>
      <c r="G6" s="129"/>
      <c r="H6" s="129" t="s">
        <v>52</v>
      </c>
      <c r="I6" s="129"/>
      <c r="J6" s="129"/>
      <c r="K6" s="130"/>
      <c r="L6" s="129"/>
      <c r="M6" s="129"/>
      <c r="N6" s="129"/>
      <c r="O6" s="129"/>
      <c r="P6" s="129"/>
      <c r="Q6" s="131"/>
      <c r="R6" s="130" t="s">
        <v>52</v>
      </c>
    </row>
    <row r="7" spans="1:18" s="51" customFormat="1" x14ac:dyDescent="0.25">
      <c r="A7" s="132" t="s">
        <v>115</v>
      </c>
      <c r="B7" s="137"/>
      <c r="C7" s="135" t="s">
        <v>52</v>
      </c>
      <c r="D7" s="135"/>
      <c r="E7" s="135"/>
      <c r="F7" s="135" t="s">
        <v>52</v>
      </c>
      <c r="G7" s="135"/>
      <c r="H7" s="135"/>
      <c r="I7" s="135" t="s">
        <v>52</v>
      </c>
      <c r="J7" s="135"/>
      <c r="K7" s="136"/>
      <c r="L7" s="135"/>
      <c r="M7" s="135"/>
      <c r="N7" s="135"/>
      <c r="O7" s="135"/>
      <c r="P7" s="135"/>
      <c r="Q7" s="134"/>
      <c r="R7" s="136" t="s">
        <v>52</v>
      </c>
    </row>
    <row r="8" spans="1:18" s="37" customFormat="1" x14ac:dyDescent="0.25">
      <c r="A8" s="127" t="s">
        <v>116</v>
      </c>
      <c r="B8" s="138"/>
      <c r="C8" s="129"/>
      <c r="D8" s="129"/>
      <c r="E8" s="129"/>
      <c r="F8" s="129"/>
      <c r="G8" s="129"/>
      <c r="H8" s="129" t="s">
        <v>52</v>
      </c>
      <c r="I8" s="129"/>
      <c r="J8" s="129"/>
      <c r="K8" s="130"/>
      <c r="L8" s="129"/>
      <c r="M8" s="129"/>
      <c r="N8" s="129"/>
      <c r="O8" s="129"/>
      <c r="P8" s="129"/>
      <c r="Q8" s="131"/>
      <c r="R8" s="130" t="s">
        <v>52</v>
      </c>
    </row>
    <row r="9" spans="1:18" s="51" customFormat="1" x14ac:dyDescent="0.25">
      <c r="A9" s="132" t="s">
        <v>117</v>
      </c>
      <c r="B9" s="137"/>
      <c r="C9" s="135"/>
      <c r="D9" s="135"/>
      <c r="E9" s="135"/>
      <c r="F9" s="135"/>
      <c r="G9" s="135"/>
      <c r="H9" s="135"/>
      <c r="I9" s="135" t="s">
        <v>52</v>
      </c>
      <c r="J9" s="135"/>
      <c r="K9" s="136"/>
      <c r="L9" s="135"/>
      <c r="M9" s="135"/>
      <c r="N9" s="135"/>
      <c r="O9" s="135"/>
      <c r="P9" s="135"/>
      <c r="Q9" s="134"/>
      <c r="R9" s="136" t="s">
        <v>52</v>
      </c>
    </row>
    <row r="10" spans="1:18" s="37" customFormat="1" x14ac:dyDescent="0.25">
      <c r="A10" s="127" t="s">
        <v>118</v>
      </c>
      <c r="B10" s="138"/>
      <c r="C10" s="129"/>
      <c r="D10" s="129"/>
      <c r="E10" s="129"/>
      <c r="F10" s="129"/>
      <c r="G10" s="129"/>
      <c r="H10" s="129"/>
      <c r="I10" s="129"/>
      <c r="J10" s="129" t="s">
        <v>52</v>
      </c>
      <c r="K10" s="130"/>
      <c r="L10" s="129"/>
      <c r="M10" s="129"/>
      <c r="N10" s="129"/>
      <c r="O10" s="129"/>
      <c r="P10" s="129"/>
      <c r="Q10" s="131"/>
      <c r="R10" s="130" t="s">
        <v>52</v>
      </c>
    </row>
    <row r="11" spans="1:18" s="51" customFormat="1" x14ac:dyDescent="0.25">
      <c r="A11" s="132" t="s">
        <v>119</v>
      </c>
      <c r="B11" s="137"/>
      <c r="C11" s="135"/>
      <c r="D11" s="135"/>
      <c r="E11" s="135"/>
      <c r="F11" s="135" t="s">
        <v>52</v>
      </c>
      <c r="G11" s="135"/>
      <c r="H11" s="135"/>
      <c r="I11" s="135"/>
      <c r="J11" s="135" t="s">
        <v>52</v>
      </c>
      <c r="K11" s="136"/>
      <c r="L11" s="135"/>
      <c r="M11" s="135"/>
      <c r="N11" s="135"/>
      <c r="O11" s="135"/>
      <c r="P11" s="135"/>
      <c r="Q11" s="134"/>
      <c r="R11" s="136" t="s">
        <v>52</v>
      </c>
    </row>
    <row r="12" spans="1:18" s="37" customFormat="1" x14ac:dyDescent="0.25">
      <c r="A12" s="127" t="s">
        <v>120</v>
      </c>
      <c r="B12" s="138"/>
      <c r="C12" s="129" t="s">
        <v>52</v>
      </c>
      <c r="D12" s="129"/>
      <c r="E12" s="129"/>
      <c r="F12" s="129" t="s">
        <v>52</v>
      </c>
      <c r="G12" s="129"/>
      <c r="H12" s="129"/>
      <c r="I12" s="129"/>
      <c r="J12" s="129"/>
      <c r="K12" s="130" t="s">
        <v>52</v>
      </c>
      <c r="L12" s="129"/>
      <c r="M12" s="129"/>
      <c r="N12" s="129"/>
      <c r="O12" s="129"/>
      <c r="P12" s="129"/>
      <c r="Q12" s="131"/>
      <c r="R12" s="130" t="s">
        <v>52</v>
      </c>
    </row>
    <row r="13" spans="1:18" s="37" customFormat="1" x14ac:dyDescent="0.25">
      <c r="A13" s="132" t="s">
        <v>216</v>
      </c>
      <c r="B13" s="137"/>
      <c r="C13" s="135"/>
      <c r="D13" s="135"/>
      <c r="E13" s="135"/>
      <c r="F13" s="135"/>
      <c r="G13" s="135"/>
      <c r="H13" s="135"/>
      <c r="I13" s="135"/>
      <c r="J13" s="135"/>
      <c r="K13" s="136" t="s">
        <v>52</v>
      </c>
      <c r="L13" s="135"/>
      <c r="M13" s="135"/>
      <c r="N13" s="135"/>
      <c r="O13" s="135"/>
      <c r="P13" s="135"/>
      <c r="Q13" s="134"/>
      <c r="R13" s="136" t="s">
        <v>52</v>
      </c>
    </row>
    <row r="14" spans="1:18" s="51" customFormat="1" x14ac:dyDescent="0.25">
      <c r="A14" s="127" t="s">
        <v>121</v>
      </c>
      <c r="B14" s="138"/>
      <c r="C14" s="129"/>
      <c r="D14" s="129"/>
      <c r="E14" s="129"/>
      <c r="F14" s="129"/>
      <c r="G14" s="129"/>
      <c r="H14" s="129"/>
      <c r="I14" s="129"/>
      <c r="J14" s="129"/>
      <c r="K14" s="130"/>
      <c r="L14" s="129"/>
      <c r="M14" s="129"/>
      <c r="N14" s="129"/>
      <c r="O14" s="129"/>
      <c r="P14" s="129"/>
      <c r="Q14" s="131" t="s">
        <v>52</v>
      </c>
      <c r="R14" s="130" t="s">
        <v>52</v>
      </c>
    </row>
    <row r="15" spans="1:18" s="37" customFormat="1" x14ac:dyDescent="0.25">
      <c r="A15" s="132" t="s">
        <v>122</v>
      </c>
      <c r="B15" s="137"/>
      <c r="C15" s="135"/>
      <c r="D15" s="135"/>
      <c r="E15" s="135"/>
      <c r="F15" s="135"/>
      <c r="G15" s="135"/>
      <c r="H15" s="135"/>
      <c r="I15" s="135"/>
      <c r="J15" s="135"/>
      <c r="K15" s="136"/>
      <c r="L15" s="135" t="s">
        <v>52</v>
      </c>
      <c r="M15" s="135"/>
      <c r="N15" s="135" t="s">
        <v>52</v>
      </c>
      <c r="O15" s="135"/>
      <c r="P15" s="135"/>
      <c r="Q15" s="134"/>
      <c r="R15" s="136" t="s">
        <v>52</v>
      </c>
    </row>
    <row r="16" spans="1:18" s="51" customFormat="1" x14ac:dyDescent="0.25">
      <c r="A16" s="127" t="s">
        <v>228</v>
      </c>
      <c r="B16" s="138"/>
      <c r="C16" s="129"/>
      <c r="D16" s="129"/>
      <c r="E16" s="129"/>
      <c r="F16" s="129"/>
      <c r="G16" s="129"/>
      <c r="H16" s="129"/>
      <c r="I16" s="129"/>
      <c r="J16" s="129"/>
      <c r="K16" s="130"/>
      <c r="L16" s="129" t="s">
        <v>52</v>
      </c>
      <c r="M16" s="129"/>
      <c r="N16" s="129" t="s">
        <v>52</v>
      </c>
      <c r="O16" s="129" t="s">
        <v>52</v>
      </c>
      <c r="P16" s="129"/>
      <c r="Q16" s="131"/>
      <c r="R16" s="130" t="s">
        <v>52</v>
      </c>
    </row>
    <row r="17" spans="1:18" s="37" customFormat="1" x14ac:dyDescent="0.25">
      <c r="A17" s="132" t="s">
        <v>123</v>
      </c>
      <c r="B17" s="137"/>
      <c r="C17" s="135"/>
      <c r="D17" s="135"/>
      <c r="E17" s="135"/>
      <c r="F17" s="135"/>
      <c r="G17" s="135"/>
      <c r="H17" s="135"/>
      <c r="I17" s="135"/>
      <c r="J17" s="135"/>
      <c r="K17" s="136"/>
      <c r="L17" s="135"/>
      <c r="M17" s="135"/>
      <c r="N17" s="135"/>
      <c r="O17" s="135"/>
      <c r="P17" s="135" t="s">
        <v>52</v>
      </c>
      <c r="Q17" s="134"/>
      <c r="R17" s="136" t="s">
        <v>52</v>
      </c>
    </row>
    <row r="18" spans="1:18" s="51" customFormat="1" x14ac:dyDescent="0.25">
      <c r="A18" s="127" t="s">
        <v>124</v>
      </c>
      <c r="B18" s="138"/>
      <c r="C18" s="129" t="s">
        <v>52</v>
      </c>
      <c r="D18" s="129" t="s">
        <v>52</v>
      </c>
      <c r="E18" s="129" t="s">
        <v>52</v>
      </c>
      <c r="F18" s="129" t="s">
        <v>52</v>
      </c>
      <c r="G18" s="129"/>
      <c r="H18" s="129"/>
      <c r="I18" s="129"/>
      <c r="J18" s="129"/>
      <c r="K18" s="130"/>
      <c r="L18" s="129" t="s">
        <v>52</v>
      </c>
      <c r="M18" s="129"/>
      <c r="N18" s="129" t="s">
        <v>52</v>
      </c>
      <c r="O18" s="129" t="s">
        <v>52</v>
      </c>
      <c r="P18" s="129"/>
      <c r="Q18" s="131" t="s">
        <v>52</v>
      </c>
      <c r="R18" s="130"/>
    </row>
    <row r="19" spans="1:18" s="37" customFormat="1" x14ac:dyDescent="0.25">
      <c r="A19" s="132" t="s">
        <v>125</v>
      </c>
      <c r="B19" s="137"/>
      <c r="C19" s="135" t="s">
        <v>52</v>
      </c>
      <c r="D19" s="135" t="s">
        <v>52</v>
      </c>
      <c r="E19" s="135" t="s">
        <v>52</v>
      </c>
      <c r="F19" s="135" t="s">
        <v>52</v>
      </c>
      <c r="G19" s="135"/>
      <c r="H19" s="135"/>
      <c r="I19" s="135"/>
      <c r="J19" s="135"/>
      <c r="K19" s="136"/>
      <c r="L19" s="135" t="s">
        <v>52</v>
      </c>
      <c r="M19" s="135"/>
      <c r="N19" s="135" t="s">
        <v>52</v>
      </c>
      <c r="O19" s="135" t="s">
        <v>52</v>
      </c>
      <c r="P19" s="135" t="s">
        <v>52</v>
      </c>
      <c r="Q19" s="134" t="s">
        <v>52</v>
      </c>
      <c r="R19" s="136"/>
    </row>
    <row r="20" spans="1:18" s="51" customFormat="1" x14ac:dyDescent="0.25">
      <c r="A20" s="127" t="s">
        <v>126</v>
      </c>
      <c r="B20" s="138"/>
      <c r="C20" s="129" t="s">
        <v>52</v>
      </c>
      <c r="D20" s="129"/>
      <c r="E20" s="129"/>
      <c r="F20" s="129" t="s">
        <v>52</v>
      </c>
      <c r="G20" s="129"/>
      <c r="H20" s="129"/>
      <c r="I20" s="129"/>
      <c r="J20" s="129"/>
      <c r="K20" s="130" t="s">
        <v>52</v>
      </c>
      <c r="L20" s="129" t="s">
        <v>52</v>
      </c>
      <c r="M20" s="129"/>
      <c r="N20" s="129" t="s">
        <v>52</v>
      </c>
      <c r="O20" s="129" t="s">
        <v>52</v>
      </c>
      <c r="P20" s="129"/>
      <c r="Q20" s="131" t="s">
        <v>52</v>
      </c>
      <c r="R20" s="130"/>
    </row>
    <row r="21" spans="1:18" s="37" customFormat="1" x14ac:dyDescent="0.25">
      <c r="A21" s="132" t="s">
        <v>107</v>
      </c>
      <c r="B21" s="137"/>
      <c r="C21" s="135" t="s">
        <v>52</v>
      </c>
      <c r="D21" s="135"/>
      <c r="E21" s="135"/>
      <c r="F21" s="135" t="s">
        <v>52</v>
      </c>
      <c r="G21" s="135"/>
      <c r="H21" s="135"/>
      <c r="I21" s="135"/>
      <c r="J21" s="135"/>
      <c r="K21" s="136" t="s">
        <v>52</v>
      </c>
      <c r="L21" s="135" t="s">
        <v>52</v>
      </c>
      <c r="M21" s="135"/>
      <c r="N21" s="135" t="s">
        <v>52</v>
      </c>
      <c r="O21" s="135" t="s">
        <v>52</v>
      </c>
      <c r="P21" s="135" t="s">
        <v>52</v>
      </c>
      <c r="Q21" s="134" t="s">
        <v>52</v>
      </c>
      <c r="R21" s="136"/>
    </row>
    <row r="22" spans="1:18" x14ac:dyDescent="0.25">
      <c r="A22" s="127" t="s">
        <v>229</v>
      </c>
      <c r="B22" s="138"/>
      <c r="C22" s="224" t="s">
        <v>52</v>
      </c>
      <c r="D22" s="224"/>
      <c r="E22" s="224"/>
      <c r="F22" s="224" t="s">
        <v>52</v>
      </c>
      <c r="G22" s="224"/>
      <c r="H22" s="224"/>
      <c r="I22" s="224"/>
      <c r="J22" s="224"/>
      <c r="K22" s="225" t="s">
        <v>52</v>
      </c>
      <c r="L22" s="224" t="s">
        <v>52</v>
      </c>
      <c r="M22" s="224" t="s">
        <v>52</v>
      </c>
      <c r="N22" s="224" t="s">
        <v>52</v>
      </c>
      <c r="O22" s="224" t="s">
        <v>52</v>
      </c>
      <c r="P22" s="224" t="s">
        <v>52</v>
      </c>
      <c r="Q22" s="226" t="s">
        <v>52</v>
      </c>
      <c r="R22" s="225" t="s">
        <v>52</v>
      </c>
    </row>
    <row r="23" spans="1:18" ht="15.75" thickBot="1" x14ac:dyDescent="0.3">
      <c r="A23" s="190" t="s">
        <v>230</v>
      </c>
      <c r="B23" s="227"/>
      <c r="C23" s="228" t="s">
        <v>52</v>
      </c>
      <c r="D23" s="229" t="s">
        <v>52</v>
      </c>
      <c r="E23" s="229" t="s">
        <v>52</v>
      </c>
      <c r="F23" s="228" t="s">
        <v>52</v>
      </c>
      <c r="G23" s="229"/>
      <c r="H23" s="229"/>
      <c r="I23" s="229"/>
      <c r="J23" s="229"/>
      <c r="K23" s="230"/>
      <c r="L23" s="228" t="s">
        <v>52</v>
      </c>
      <c r="M23" s="229" t="s">
        <v>52</v>
      </c>
      <c r="N23" s="228" t="s">
        <v>52</v>
      </c>
      <c r="O23" s="228" t="s">
        <v>52</v>
      </c>
      <c r="P23" s="228" t="s">
        <v>52</v>
      </c>
      <c r="Q23" s="231" t="s">
        <v>52</v>
      </c>
      <c r="R23" s="230" t="s">
        <v>52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BI71"/>
  <sheetViews>
    <sheetView topLeftCell="AG1" workbookViewId="0">
      <selection activeCell="BE1" sqref="BE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161</v>
      </c>
      <c r="G2" s="2"/>
      <c r="K2" s="1" t="s">
        <v>142</v>
      </c>
      <c r="L2" s="2"/>
      <c r="M2" s="21"/>
      <c r="N2" s="2"/>
      <c r="O2" s="2" t="str">
        <f>$F$2</f>
        <v>SNOPR Scenario 31</v>
      </c>
      <c r="P2" s="106"/>
      <c r="T2" s="1" t="s">
        <v>143</v>
      </c>
      <c r="U2" s="2"/>
      <c r="V2" s="21"/>
      <c r="W2" s="2"/>
      <c r="X2" s="2" t="str">
        <f>$F$2</f>
        <v>SNOPR Scenario 31</v>
      </c>
      <c r="Y2" s="106"/>
      <c r="AC2" s="1" t="s">
        <v>144</v>
      </c>
      <c r="AD2" s="2"/>
      <c r="AE2" s="21"/>
      <c r="AF2" s="2"/>
      <c r="AG2" s="2" t="str">
        <f>$F$2</f>
        <v>SNOPR Scenario 31</v>
      </c>
      <c r="AH2" s="106"/>
      <c r="AL2" s="1" t="s">
        <v>145</v>
      </c>
      <c r="AM2" s="2"/>
      <c r="AN2" s="21"/>
      <c r="AO2" s="2"/>
      <c r="AP2" s="2" t="str">
        <f>$F$2</f>
        <v>SNOPR Scenario 31</v>
      </c>
      <c r="AQ2" s="106"/>
      <c r="AU2" s="1" t="s">
        <v>82</v>
      </c>
      <c r="AV2" s="2"/>
      <c r="AW2" s="21"/>
      <c r="AX2" s="2"/>
      <c r="AY2" s="2" t="str">
        <f>$F$2</f>
        <v>SNOPR Scenario 31</v>
      </c>
      <c r="AZ2" s="106"/>
      <c r="BD2" s="1" t="s">
        <v>84</v>
      </c>
      <c r="BE2" s="2"/>
      <c r="BF2" s="21"/>
      <c r="BG2" s="2"/>
      <c r="BH2" s="2" t="str">
        <f>$F$2</f>
        <v>SNOPR Scenario 31</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252.50526805715256</v>
      </c>
      <c r="E9" s="29">
        <v>0.19320000000000001</v>
      </c>
      <c r="F9" s="29">
        <v>0.55459999999999998</v>
      </c>
      <c r="G9" s="110">
        <v>0.25219999999999998</v>
      </c>
      <c r="K9" s="22">
        <v>2</v>
      </c>
      <c r="L9" s="23" t="s">
        <v>79</v>
      </c>
      <c r="M9" s="24">
        <v>265.94547642436135</v>
      </c>
      <c r="N9" s="29">
        <v>0.25300372876674493</v>
      </c>
      <c r="O9" s="29">
        <f t="shared" ref="O9" si="0">100%-N9-P9</f>
        <v>0.43764673387653641</v>
      </c>
      <c r="P9" s="110">
        <v>0.30934953735671866</v>
      </c>
      <c r="T9" s="22">
        <v>2</v>
      </c>
      <c r="U9" s="23" t="s">
        <v>79</v>
      </c>
      <c r="V9" s="24">
        <v>39.550520446096648</v>
      </c>
      <c r="W9" s="29">
        <v>1.8174474959612278E-2</v>
      </c>
      <c r="X9" s="29">
        <f t="shared" ref="X9" si="1">100%-W9-Y9</f>
        <v>0.89135702746365097</v>
      </c>
      <c r="Y9" s="110">
        <v>9.0468497576736667E-2</v>
      </c>
      <c r="AC9" s="22">
        <v>2</v>
      </c>
      <c r="AD9" s="23" t="s">
        <v>79</v>
      </c>
      <c r="AE9" s="24">
        <v>166.89747572815529</v>
      </c>
      <c r="AF9" s="29">
        <v>0.26066350710900477</v>
      </c>
      <c r="AG9" s="29">
        <f t="shared" ref="AG9" si="2">100%-AF9-AH9</f>
        <v>0.51184834123222744</v>
      </c>
      <c r="AH9" s="110">
        <v>0.22748815165876776</v>
      </c>
      <c r="AL9" s="22">
        <v>2</v>
      </c>
      <c r="AM9" s="23" t="s">
        <v>79</v>
      </c>
      <c r="AN9" s="24">
        <v>1389.9</v>
      </c>
      <c r="AO9" s="29">
        <v>0</v>
      </c>
      <c r="AP9" s="29">
        <f t="shared" ref="AP9" si="3">100%-AO9-AQ9</f>
        <v>0.86111111111111116</v>
      </c>
      <c r="AQ9" s="110">
        <v>0.1388888888888889</v>
      </c>
      <c r="AU9" s="22">
        <v>2</v>
      </c>
      <c r="AV9" s="23" t="s">
        <v>79</v>
      </c>
      <c r="AW9" s="24">
        <v>263.50189700598798</v>
      </c>
      <c r="AX9" s="29">
        <v>0.2532206119162641</v>
      </c>
      <c r="AY9" s="29">
        <f t="shared" ref="AY9" si="4">100%-AX9-AZ9</f>
        <v>0.43974771873322599</v>
      </c>
      <c r="AZ9" s="110">
        <v>0.30703166935050991</v>
      </c>
      <c r="BD9" s="22">
        <v>2</v>
      </c>
      <c r="BE9" s="23" t="s">
        <v>79</v>
      </c>
      <c r="BF9" s="24">
        <v>87.950143369175677</v>
      </c>
      <c r="BG9" s="29">
        <v>1.7660910518053376E-2</v>
      </c>
      <c r="BH9" s="29">
        <f t="shared" ref="BH9" si="5">100%-BG9-BI9</f>
        <v>0.89050235478806905</v>
      </c>
      <c r="BI9" s="110">
        <v>9.1836734693877556E-2</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31</v>
      </c>
      <c r="G17" s="106"/>
      <c r="K17" s="1" t="s">
        <v>146</v>
      </c>
      <c r="L17" s="2"/>
      <c r="M17" s="21"/>
      <c r="N17" s="2"/>
      <c r="O17" s="2" t="str">
        <f>$F$2</f>
        <v>SNOPR Scenario 31</v>
      </c>
      <c r="P17" s="106"/>
      <c r="T17" s="1" t="s">
        <v>147</v>
      </c>
      <c r="U17" s="2"/>
      <c r="V17" s="21"/>
      <c r="W17" s="2"/>
      <c r="X17" s="2" t="str">
        <f>$F$2</f>
        <v>SNOPR Scenario 31</v>
      </c>
      <c r="Y17" s="106"/>
      <c r="AC17" s="1" t="s">
        <v>148</v>
      </c>
      <c r="AD17" s="2"/>
      <c r="AE17" s="21"/>
      <c r="AF17" s="2"/>
      <c r="AG17" s="2" t="str">
        <f>$F$2</f>
        <v>SNOPR Scenario 31</v>
      </c>
      <c r="AH17" s="106"/>
      <c r="AL17" s="1" t="s">
        <v>149</v>
      </c>
      <c r="AM17" s="2"/>
      <c r="AN17" s="21"/>
      <c r="AO17" s="2"/>
      <c r="AP17" s="2" t="str">
        <f>$F$2</f>
        <v>SNOPR Scenario 31</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216.63843216379124</v>
      </c>
      <c r="E24" s="29">
        <v>0.11662577844876391</v>
      </c>
      <c r="F24" s="29">
        <v>0.67503302509907526</v>
      </c>
      <c r="G24" s="110">
        <v>0.20834119645216079</v>
      </c>
      <c r="K24" s="22">
        <v>2</v>
      </c>
      <c r="L24" s="23" t="s">
        <v>79</v>
      </c>
      <c r="M24" s="24">
        <v>245.63610263522867</v>
      </c>
      <c r="N24" s="29">
        <v>0.14818735115109818</v>
      </c>
      <c r="O24" s="29">
        <f t="shared" ref="O24" si="6">100%-N24-P24</f>
        <v>0.61841757078592219</v>
      </c>
      <c r="P24" s="110">
        <v>0.23339507806297963</v>
      </c>
      <c r="T24" s="22">
        <v>2</v>
      </c>
      <c r="U24" s="23" t="s">
        <v>79</v>
      </c>
      <c r="V24" s="24">
        <v>-81.570825688073356</v>
      </c>
      <c r="W24" s="29">
        <v>2.535421327367636E-2</v>
      </c>
      <c r="X24" s="29">
        <f t="shared" ref="X24" si="7">100%-W24-Y24</f>
        <v>0.83743475018642799</v>
      </c>
      <c r="Y24" s="110">
        <v>0.13721103653989561</v>
      </c>
      <c r="AC24" s="22">
        <v>2</v>
      </c>
      <c r="AD24" s="23" t="s">
        <v>79</v>
      </c>
      <c r="AE24" s="24">
        <v>437.06807692307694</v>
      </c>
      <c r="AF24" s="29">
        <v>0.18045112781954886</v>
      </c>
      <c r="AG24" s="29">
        <f t="shared" ref="AG24" si="8">100%-AF24-AH24</f>
        <v>0.60902255639097747</v>
      </c>
      <c r="AH24" s="110">
        <v>0.21052631578947367</v>
      </c>
      <c r="AL24" s="22">
        <v>2</v>
      </c>
      <c r="AM24" s="23" t="s">
        <v>79</v>
      </c>
      <c r="AN24" s="24">
        <v>1389.9</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31</v>
      </c>
      <c r="G32" s="106"/>
      <c r="K32" s="1" t="s">
        <v>150</v>
      </c>
      <c r="L32" s="2"/>
      <c r="M32" s="21"/>
      <c r="N32" s="2"/>
      <c r="O32" s="2" t="str">
        <f>$F$2</f>
        <v>SNOPR Scenario 31</v>
      </c>
      <c r="P32" s="106"/>
      <c r="T32" s="1" t="s">
        <v>151</v>
      </c>
      <c r="U32" s="2"/>
      <c r="V32" s="21"/>
      <c r="W32" s="2"/>
      <c r="X32" s="2" t="str">
        <f>$F$2</f>
        <v>SNOPR Scenario 31</v>
      </c>
      <c r="Y32" s="106"/>
      <c r="AC32" s="1" t="s">
        <v>152</v>
      </c>
      <c r="AD32" s="2"/>
      <c r="AE32" s="21"/>
      <c r="AF32" s="2"/>
      <c r="AG32" s="2" t="str">
        <f>$F$2</f>
        <v>SNOPR Scenario 31</v>
      </c>
      <c r="AH32" s="106"/>
      <c r="AL32" s="1" t="s">
        <v>153</v>
      </c>
      <c r="AM32" s="2"/>
      <c r="AN32" s="21"/>
      <c r="AO32" s="2"/>
      <c r="AP32" s="2" t="str">
        <f>$F$2</f>
        <v>SNOPR Scenario 31</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275.11240254044958</v>
      </c>
      <c r="E39" s="29">
        <v>0.27951499680918951</v>
      </c>
      <c r="F39" s="29">
        <v>0.41884705381833653</v>
      </c>
      <c r="G39" s="110">
        <v>0.30163794937247396</v>
      </c>
      <c r="K39" s="22">
        <v>2</v>
      </c>
      <c r="L39" s="23" t="s">
        <v>79</v>
      </c>
      <c r="M39" s="24">
        <v>277.08088212927692</v>
      </c>
      <c r="N39" s="29">
        <v>0.36741767764298094</v>
      </c>
      <c r="O39" s="29">
        <f t="shared" ref="O39" si="10">100%-N39-P39</f>
        <v>0.24032351242056615</v>
      </c>
      <c r="P39" s="110">
        <v>0.3922588099364529</v>
      </c>
      <c r="T39" s="22">
        <v>2</v>
      </c>
      <c r="U39" s="23" t="s">
        <v>79</v>
      </c>
      <c r="V39" s="24">
        <v>557.28490196078417</v>
      </c>
      <c r="W39" s="29">
        <v>9.6916299559471359E-3</v>
      </c>
      <c r="X39" s="29">
        <f t="shared" ref="X39" si="11">100%-W39-Y39</f>
        <v>0.95506607929515408</v>
      </c>
      <c r="Y39" s="110">
        <v>3.5242290748898682E-2</v>
      </c>
      <c r="AC39" s="22">
        <v>2</v>
      </c>
      <c r="AD39" s="23" t="s">
        <v>79</v>
      </c>
      <c r="AE39" s="24">
        <v>-108.57058823529414</v>
      </c>
      <c r="AF39" s="29">
        <v>0.39743589743589741</v>
      </c>
      <c r="AG39" s="29">
        <f t="shared" ref="AG39" si="12">100%-AF39-AH39</f>
        <v>0.34615384615384626</v>
      </c>
      <c r="AH39" s="110">
        <v>0.25641025641025639</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31</v>
      </c>
      <c r="G47" s="106"/>
      <c r="K47" s="1" t="s">
        <v>100</v>
      </c>
      <c r="L47" s="2"/>
      <c r="M47" s="21"/>
      <c r="N47" s="2"/>
      <c r="O47" s="2" t="str">
        <f>$F$2</f>
        <v>SNOPR Scenario 31</v>
      </c>
      <c r="P47" s="106"/>
      <c r="T47" s="1" t="s">
        <v>97</v>
      </c>
      <c r="U47" s="2"/>
      <c r="V47" s="21"/>
      <c r="W47" s="2"/>
      <c r="X47" s="2" t="str">
        <f>$F$2</f>
        <v>SNOPR Scenario 31</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430.86546850998434</v>
      </c>
      <c r="E54" s="29">
        <v>0.18419243986254297</v>
      </c>
      <c r="F54" s="29">
        <f>100%-E54-G54</f>
        <v>0.5525773195876289</v>
      </c>
      <c r="G54" s="110">
        <v>0.26323024054982819</v>
      </c>
      <c r="K54" s="22">
        <f t="shared" si="18"/>
        <v>2</v>
      </c>
      <c r="L54" s="23" t="str">
        <f>L39</f>
        <v>NWGF 92%</v>
      </c>
      <c r="M54" s="17">
        <v>401.64790697674414</v>
      </c>
      <c r="N54" s="29">
        <v>9.949622166246852E-2</v>
      </c>
      <c r="O54" s="29">
        <f>100%-N54-P54</f>
        <v>0.67506297229219148</v>
      </c>
      <c r="P54" s="110">
        <v>0.22544080604534006</v>
      </c>
      <c r="T54" s="22">
        <f t="shared" si="19"/>
        <v>2</v>
      </c>
      <c r="U54" s="23" t="str">
        <f>U39</f>
        <v>NWGF 92%</v>
      </c>
      <c r="V54" s="24">
        <v>450.04646310432571</v>
      </c>
      <c r="W54" s="29">
        <v>0.28593040847201212</v>
      </c>
      <c r="X54" s="29">
        <f>100%-W54-Y54</f>
        <v>0.40544629349470496</v>
      </c>
      <c r="Y54" s="110">
        <v>0.30862329803328292</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31</v>
      </c>
      <c r="G62" s="106"/>
      <c r="K62" s="1" t="s">
        <v>99</v>
      </c>
      <c r="L62" s="2"/>
      <c r="M62" s="21"/>
      <c r="N62" s="2"/>
      <c r="O62" s="2" t="str">
        <f>$F$2</f>
        <v>SNOPR Scenario 31</v>
      </c>
      <c r="P62" s="106"/>
      <c r="T62" s="1" t="s">
        <v>98</v>
      </c>
      <c r="U62" s="2"/>
      <c r="V62" s="21"/>
      <c r="W62" s="21"/>
      <c r="X62" s="2" t="str">
        <f>$F$2</f>
        <v>SNOPR Scenario 31</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318.58244851258615</v>
      </c>
      <c r="E69" s="29">
        <v>0.24294478527607363</v>
      </c>
      <c r="F69" s="29">
        <f>100%-E69-G69</f>
        <v>0.46380368098159508</v>
      </c>
      <c r="G69" s="110">
        <v>0.29325153374233126</v>
      </c>
      <c r="K69" s="14">
        <f t="shared" si="24"/>
        <v>2</v>
      </c>
      <c r="L69" s="15" t="str">
        <f>L54</f>
        <v>NWGF 92%</v>
      </c>
      <c r="M69" s="24">
        <v>397.07220930232575</v>
      </c>
      <c r="N69" s="29">
        <v>0.12018140589569161</v>
      </c>
      <c r="O69" s="29">
        <f>100%-N69-P69</f>
        <v>0.60997732426303863</v>
      </c>
      <c r="P69" s="110">
        <v>0.26984126984126983</v>
      </c>
      <c r="T69" s="14">
        <f t="shared" si="25"/>
        <v>2</v>
      </c>
      <c r="U69" s="15" t="str">
        <f>U54</f>
        <v>NWGF 92%</v>
      </c>
      <c r="V69" s="24">
        <v>267.63815094339628</v>
      </c>
      <c r="W69" s="29">
        <v>0.38770053475935828</v>
      </c>
      <c r="X69" s="29">
        <f>100%-W69-Y69</f>
        <v>0.29144385026737968</v>
      </c>
      <c r="Y69" s="110">
        <v>0.32085561497326204</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BI71"/>
  <sheetViews>
    <sheetView topLeftCell="AG1" workbookViewId="0">
      <selection activeCell="BF1" sqref="BF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162</v>
      </c>
      <c r="G2" s="2"/>
      <c r="K2" s="1" t="s">
        <v>142</v>
      </c>
      <c r="L2" s="2"/>
      <c r="M2" s="21"/>
      <c r="N2" s="2"/>
      <c r="O2" s="2" t="str">
        <f>$F$2</f>
        <v>SNOPR Scenario 32</v>
      </c>
      <c r="P2" s="106"/>
      <c r="T2" s="1" t="s">
        <v>143</v>
      </c>
      <c r="U2" s="2"/>
      <c r="V2" s="21"/>
      <c r="W2" s="2"/>
      <c r="X2" s="2" t="str">
        <f>$F$2</f>
        <v>SNOPR Scenario 32</v>
      </c>
      <c r="Y2" s="106"/>
      <c r="AC2" s="1" t="s">
        <v>144</v>
      </c>
      <c r="AD2" s="2"/>
      <c r="AE2" s="21"/>
      <c r="AF2" s="2"/>
      <c r="AG2" s="2" t="str">
        <f>$F$2</f>
        <v>SNOPR Scenario 32</v>
      </c>
      <c r="AH2" s="106"/>
      <c r="AL2" s="1" t="s">
        <v>145</v>
      </c>
      <c r="AM2" s="2"/>
      <c r="AN2" s="21"/>
      <c r="AO2" s="2"/>
      <c r="AP2" s="2" t="str">
        <f>$F$2</f>
        <v>SNOPR Scenario 32</v>
      </c>
      <c r="AQ2" s="106"/>
      <c r="AU2" s="1" t="s">
        <v>82</v>
      </c>
      <c r="AV2" s="2"/>
      <c r="AW2" s="21"/>
      <c r="AX2" s="2"/>
      <c r="AY2" s="2" t="str">
        <f>$F$2</f>
        <v>SNOPR Scenario 32</v>
      </c>
      <c r="AZ2" s="106"/>
      <c r="BD2" s="1" t="s">
        <v>84</v>
      </c>
      <c r="BE2" s="2"/>
      <c r="BF2" s="21"/>
      <c r="BG2" s="2"/>
      <c r="BH2" s="2" t="str">
        <f>$F$2</f>
        <v>SNOPR Scenario 32</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-1928.7731044336617</v>
      </c>
      <c r="E9" s="29">
        <v>0.2414</v>
      </c>
      <c r="F9" s="29">
        <v>0.53129999999999999</v>
      </c>
      <c r="G9" s="110">
        <v>0.2273</v>
      </c>
      <c r="K9" s="22">
        <v>2</v>
      </c>
      <c r="L9" s="23" t="s">
        <v>79</v>
      </c>
      <c r="M9" s="24">
        <v>-1592.3537120079723</v>
      </c>
      <c r="N9" s="29">
        <v>0.29117241379310344</v>
      </c>
      <c r="O9" s="29">
        <f t="shared" ref="O9" si="0">100%-N9-P9</f>
        <v>0.44634482758620692</v>
      </c>
      <c r="P9" s="110">
        <v>0.26248275862068965</v>
      </c>
      <c r="T9" s="22">
        <v>2</v>
      </c>
      <c r="U9" s="23" t="s">
        <v>79</v>
      </c>
      <c r="V9" s="24">
        <v>-4751.5322222222194</v>
      </c>
      <c r="W9" s="29">
        <v>0.10552147239263804</v>
      </c>
      <c r="X9" s="29">
        <f t="shared" ref="X9" si="1">100%-W9-Y9</f>
        <v>0.76809815950920246</v>
      </c>
      <c r="Y9" s="110">
        <v>0.1263803680981595</v>
      </c>
      <c r="AC9" s="22">
        <v>2</v>
      </c>
      <c r="AD9" s="23" t="s">
        <v>79</v>
      </c>
      <c r="AE9" s="24">
        <v>242.32659574468082</v>
      </c>
      <c r="AF9" s="29">
        <v>0.20270270270270271</v>
      </c>
      <c r="AG9" s="29">
        <f t="shared" ref="AG9" si="2">100%-AF9-AH9</f>
        <v>0.57657657657657657</v>
      </c>
      <c r="AH9" s="110">
        <v>0.22072072072072071</v>
      </c>
      <c r="AL9" s="22">
        <v>2</v>
      </c>
      <c r="AM9" s="23" t="s">
        <v>79</v>
      </c>
      <c r="AN9" s="24">
        <v>1907.3900000000003</v>
      </c>
      <c r="AO9" s="29">
        <v>0</v>
      </c>
      <c r="AP9" s="29">
        <f t="shared" ref="AP9" si="3">100%-AO9-AQ9</f>
        <v>0.85542168674698793</v>
      </c>
      <c r="AQ9" s="110">
        <v>0.14457831325301204</v>
      </c>
      <c r="AU9" s="22">
        <v>2</v>
      </c>
      <c r="AV9" s="23" t="s">
        <v>79</v>
      </c>
      <c r="AW9" s="24">
        <v>-1550.372224926972</v>
      </c>
      <c r="AX9" s="29">
        <v>0.2885438972162741</v>
      </c>
      <c r="AY9" s="29">
        <f t="shared" ref="AY9" si="4">100%-AX9-AZ9</f>
        <v>0.45021413276231259</v>
      </c>
      <c r="AZ9" s="110">
        <v>0.26124197002141325</v>
      </c>
      <c r="BD9" s="22">
        <v>2</v>
      </c>
      <c r="BE9" s="23" t="s">
        <v>79</v>
      </c>
      <c r="BF9" s="24">
        <v>-4613.5234715025899</v>
      </c>
      <c r="BG9" s="29">
        <v>0.10205696202531646</v>
      </c>
      <c r="BH9" s="29">
        <f t="shared" ref="BH9" si="5">100%-BG9-BI9</f>
        <v>0.77096518987341778</v>
      </c>
      <c r="BI9" s="110">
        <v>0.12697784810126583</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32</v>
      </c>
      <c r="G17" s="106"/>
      <c r="K17" s="1" t="s">
        <v>146</v>
      </c>
      <c r="L17" s="2"/>
      <c r="M17" s="21"/>
      <c r="N17" s="2"/>
      <c r="O17" s="2" t="str">
        <f>$F$2</f>
        <v>SNOPR Scenario 32</v>
      </c>
      <c r="P17" s="106"/>
      <c r="T17" s="1" t="s">
        <v>147</v>
      </c>
      <c r="U17" s="2"/>
      <c r="V17" s="21"/>
      <c r="W17" s="2"/>
      <c r="X17" s="2" t="str">
        <f>$F$2</f>
        <v>SNOPR Scenario 32</v>
      </c>
      <c r="Y17" s="106"/>
      <c r="AC17" s="1" t="s">
        <v>148</v>
      </c>
      <c r="AD17" s="2"/>
      <c r="AE17" s="21"/>
      <c r="AF17" s="2"/>
      <c r="AG17" s="2" t="str">
        <f>$F$2</f>
        <v>SNOPR Scenario 32</v>
      </c>
      <c r="AH17" s="106"/>
      <c r="AL17" s="1" t="s">
        <v>149</v>
      </c>
      <c r="AM17" s="2"/>
      <c r="AN17" s="21"/>
      <c r="AO17" s="2"/>
      <c r="AP17" s="2" t="str">
        <f>$F$2</f>
        <v>SNOPR Scenario 32</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-3282.1257144542151</v>
      </c>
      <c r="E24" s="29">
        <v>0.16773706082357387</v>
      </c>
      <c r="F24" s="29">
        <v>0.64809217982621836</v>
      </c>
      <c r="G24" s="110">
        <v>0.18417075935020777</v>
      </c>
      <c r="K24" s="22">
        <v>2</v>
      </c>
      <c r="L24" s="23" t="s">
        <v>79</v>
      </c>
      <c r="M24" s="24">
        <v>-2597.2927048585943</v>
      </c>
      <c r="N24" s="29">
        <v>0.17307182613305061</v>
      </c>
      <c r="O24" s="29">
        <f t="shared" ref="O24" si="6">100%-N24-P24</f>
        <v>0.63450834879406304</v>
      </c>
      <c r="P24" s="110">
        <v>0.1924198250728863</v>
      </c>
      <c r="T24" s="22">
        <v>2</v>
      </c>
      <c r="U24" s="23" t="s">
        <v>79</v>
      </c>
      <c r="V24" s="24">
        <v>-6011.9378922716614</v>
      </c>
      <c r="W24" s="29">
        <v>0.16212121212121211</v>
      </c>
      <c r="X24" s="29">
        <f t="shared" ref="X24" si="7">100%-W24-Y24</f>
        <v>0.67651515151515151</v>
      </c>
      <c r="Y24" s="110">
        <v>0.16136363636363638</v>
      </c>
      <c r="AC24" s="22">
        <v>2</v>
      </c>
      <c r="AD24" s="23" t="s">
        <v>79</v>
      </c>
      <c r="AE24" s="24">
        <v>383.48624999999998</v>
      </c>
      <c r="AF24" s="29">
        <v>0.14189189189189189</v>
      </c>
      <c r="AG24" s="29">
        <f t="shared" ref="AG24" si="8">100%-AF24-AH24</f>
        <v>0.67567567567567566</v>
      </c>
      <c r="AH24" s="110">
        <v>0.18243243243243243</v>
      </c>
      <c r="AL24" s="22">
        <v>2</v>
      </c>
      <c r="AM24" s="23" t="s">
        <v>79</v>
      </c>
      <c r="AN24" s="24">
        <v>1750.7511111111112</v>
      </c>
      <c r="AO24" s="29">
        <v>0</v>
      </c>
      <c r="AP24" s="29">
        <f t="shared" ref="AP24" si="9">100%-AO24-AQ24</f>
        <v>0.83018867924528306</v>
      </c>
      <c r="AQ24" s="110">
        <v>0.16981132075471697</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32</v>
      </c>
      <c r="G32" s="106"/>
      <c r="K32" s="1" t="s">
        <v>150</v>
      </c>
      <c r="L32" s="2"/>
      <c r="M32" s="21"/>
      <c r="N32" s="2"/>
      <c r="O32" s="2" t="str">
        <f>$F$2</f>
        <v>SNOPR Scenario 32</v>
      </c>
      <c r="P32" s="106"/>
      <c r="T32" s="1" t="s">
        <v>151</v>
      </c>
      <c r="U32" s="2"/>
      <c r="V32" s="21"/>
      <c r="W32" s="2"/>
      <c r="X32" s="2" t="str">
        <f>$F$2</f>
        <v>SNOPR Scenario 32</v>
      </c>
      <c r="Y32" s="106"/>
      <c r="AC32" s="1" t="s">
        <v>152</v>
      </c>
      <c r="AD32" s="2"/>
      <c r="AE32" s="21"/>
      <c r="AF32" s="2"/>
      <c r="AG32" s="2" t="str">
        <f>$F$2</f>
        <v>SNOPR Scenario 32</v>
      </c>
      <c r="AH32" s="106"/>
      <c r="AL32" s="1" t="s">
        <v>153</v>
      </c>
      <c r="AM32" s="2"/>
      <c r="AN32" s="21"/>
      <c r="AO32" s="2"/>
      <c r="AP32" s="2" t="str">
        <f>$F$2</f>
        <v>SNOPR Scenario 32</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-1035.9629371290171</v>
      </c>
      <c r="E39" s="29">
        <v>0.32426689332766678</v>
      </c>
      <c r="F39" s="29">
        <v>0.39991500212494685</v>
      </c>
      <c r="G39" s="110">
        <v>0.27581810454738631</v>
      </c>
      <c r="K39" s="22">
        <v>2</v>
      </c>
      <c r="L39" s="23" t="s">
        <v>79</v>
      </c>
      <c r="M39" s="24">
        <v>-1066.4292827324493</v>
      </c>
      <c r="N39" s="29">
        <v>0.41932700603968937</v>
      </c>
      <c r="O39" s="29">
        <f t="shared" ref="O39" si="10">100%-N39-P39</f>
        <v>0.24216278400920332</v>
      </c>
      <c r="P39" s="110">
        <v>0.33851020995110725</v>
      </c>
      <c r="T39" s="22">
        <v>2</v>
      </c>
      <c r="U39" s="23" t="s">
        <v>79</v>
      </c>
      <c r="V39" s="24">
        <v>-907.29492857142884</v>
      </c>
      <c r="W39" s="29">
        <v>3.911111111111111E-2</v>
      </c>
      <c r="X39" s="29">
        <f t="shared" ref="X39" si="11">100%-W39-Y39</f>
        <v>0.87555555555555553</v>
      </c>
      <c r="Y39" s="110">
        <v>8.533333333333333E-2</v>
      </c>
      <c r="AC39" s="22">
        <v>2</v>
      </c>
      <c r="AD39" s="23" t="s">
        <v>79</v>
      </c>
      <c r="AE39" s="24">
        <v>95.029565217391294</v>
      </c>
      <c r="AF39" s="29">
        <v>0.32432432432432434</v>
      </c>
      <c r="AG39" s="29">
        <f t="shared" ref="AG39" si="12">100%-AF39-AH39</f>
        <v>0.37837837837837834</v>
      </c>
      <c r="AH39" s="110">
        <v>0.29729729729729731</v>
      </c>
      <c r="AL39" s="22">
        <v>2</v>
      </c>
      <c r="AM39" s="23" t="s">
        <v>79</v>
      </c>
      <c r="AN39" s="24">
        <v>2377.3066666666668</v>
      </c>
      <c r="AO39" s="29">
        <v>0</v>
      </c>
      <c r="AP39" s="29">
        <f t="shared" ref="AP39" si="13">100%-AO39-AQ39</f>
        <v>0.9</v>
      </c>
      <c r="AQ39" s="110">
        <v>0.1</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32</v>
      </c>
      <c r="G47" s="106"/>
      <c r="K47" s="1" t="s">
        <v>100</v>
      </c>
      <c r="L47" s="2"/>
      <c r="M47" s="21"/>
      <c r="N47" s="2"/>
      <c r="O47" s="2" t="str">
        <f>$F$2</f>
        <v>SNOPR Scenario 32</v>
      </c>
      <c r="P47" s="106"/>
      <c r="T47" s="1" t="s">
        <v>97</v>
      </c>
      <c r="U47" s="2"/>
      <c r="V47" s="21"/>
      <c r="W47" s="2"/>
      <c r="X47" s="2" t="str">
        <f>$F$2</f>
        <v>SNOPR Scenario 32</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-1506.6919687499985</v>
      </c>
      <c r="E54" s="29">
        <v>0.22167832167832169</v>
      </c>
      <c r="F54" s="29">
        <f>100%-E54-G54</f>
        <v>0.5524475524475525</v>
      </c>
      <c r="G54" s="110">
        <v>0.22587412587412586</v>
      </c>
      <c r="K54" s="22">
        <f t="shared" si="18"/>
        <v>2</v>
      </c>
      <c r="L54" s="23" t="str">
        <f>L39</f>
        <v>NWGF 92%</v>
      </c>
      <c r="M54" s="17">
        <v>-2337.7387499999977</v>
      </c>
      <c r="N54" s="29">
        <v>0.14532019704433496</v>
      </c>
      <c r="O54" s="29">
        <f>100%-N54-P54</f>
        <v>0.66502463054187189</v>
      </c>
      <c r="P54" s="110">
        <v>0.18965517241379309</v>
      </c>
      <c r="T54" s="22">
        <f t="shared" si="19"/>
        <v>2</v>
      </c>
      <c r="U54" s="23" t="str">
        <f>U39</f>
        <v>NWGF 92%</v>
      </c>
      <c r="V54" s="24">
        <v>-892.43999999999915</v>
      </c>
      <c r="W54" s="29">
        <v>0.32200647249190939</v>
      </c>
      <c r="X54" s="29">
        <f>100%-W54-Y54</f>
        <v>0.40453074433656955</v>
      </c>
      <c r="Y54" s="110">
        <v>0.27346278317152106</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32</v>
      </c>
      <c r="G62" s="106"/>
      <c r="K62" s="1" t="s">
        <v>99</v>
      </c>
      <c r="L62" s="2"/>
      <c r="M62" s="21"/>
      <c r="N62" s="2"/>
      <c r="O62" s="2" t="str">
        <f>$F$2</f>
        <v>SNOPR Scenario 32</v>
      </c>
      <c r="P62" s="106"/>
      <c r="T62" s="1" t="s">
        <v>98</v>
      </c>
      <c r="U62" s="2"/>
      <c r="V62" s="21"/>
      <c r="W62" s="21"/>
      <c r="X62" s="2" t="str">
        <f>$F$2</f>
        <v>SNOPR Scenario 32</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-2353.6386977886978</v>
      </c>
      <c r="E69" s="29">
        <v>0.25748502994011974</v>
      </c>
      <c r="F69" s="29">
        <f>100%-E69-G69</f>
        <v>0.51257485029940131</v>
      </c>
      <c r="G69" s="110">
        <v>0.22994011976047904</v>
      </c>
      <c r="K69" s="14">
        <f t="shared" si="24"/>
        <v>2</v>
      </c>
      <c r="L69" s="15" t="str">
        <f>L54</f>
        <v>NWGF 92%</v>
      </c>
      <c r="M69" s="24">
        <v>-5438.7518181818195</v>
      </c>
      <c r="N69" s="29">
        <v>0.15090090090090091</v>
      </c>
      <c r="O69" s="29">
        <f>100%-N69-P69</f>
        <v>0.67792792792792789</v>
      </c>
      <c r="P69" s="110">
        <v>0.17117117117117117</v>
      </c>
      <c r="T69" s="14">
        <f t="shared" si="25"/>
        <v>2</v>
      </c>
      <c r="U69" s="15" t="str">
        <f>U54</f>
        <v>NWGF 92%</v>
      </c>
      <c r="V69" s="24">
        <v>-682.53575757575788</v>
      </c>
      <c r="W69" s="29">
        <v>0.37851662404092073</v>
      </c>
      <c r="X69" s="29">
        <f>100%-W69-Y69</f>
        <v>0.32480818414322243</v>
      </c>
      <c r="Y69" s="110">
        <v>0.29667519181585678</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BI71"/>
  <sheetViews>
    <sheetView topLeftCell="AG1" workbookViewId="0">
      <selection activeCell="BF1" sqref="BF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163</v>
      </c>
      <c r="G2" s="2"/>
      <c r="K2" s="1" t="s">
        <v>142</v>
      </c>
      <c r="L2" s="2"/>
      <c r="M2" s="21"/>
      <c r="N2" s="2"/>
      <c r="O2" s="2" t="str">
        <f>$F$2</f>
        <v>SNOPR Scenario 33</v>
      </c>
      <c r="P2" s="106"/>
      <c r="T2" s="1" t="s">
        <v>143</v>
      </c>
      <c r="U2" s="2"/>
      <c r="V2" s="21"/>
      <c r="W2" s="2"/>
      <c r="X2" s="2" t="str">
        <f>$F$2</f>
        <v>SNOPR Scenario 33</v>
      </c>
      <c r="Y2" s="106"/>
      <c r="AC2" s="1" t="s">
        <v>144</v>
      </c>
      <c r="AD2" s="2"/>
      <c r="AE2" s="21"/>
      <c r="AF2" s="2"/>
      <c r="AG2" s="2" t="str">
        <f>$F$2</f>
        <v>SNOPR Scenario 33</v>
      </c>
      <c r="AH2" s="106"/>
      <c r="AL2" s="1" t="s">
        <v>145</v>
      </c>
      <c r="AM2" s="2"/>
      <c r="AN2" s="21"/>
      <c r="AO2" s="2"/>
      <c r="AP2" s="2" t="str">
        <f>$F$2</f>
        <v>SNOPR Scenario 33</v>
      </c>
      <c r="AQ2" s="106"/>
      <c r="AU2" s="1" t="s">
        <v>82</v>
      </c>
      <c r="AV2" s="2"/>
      <c r="AW2" s="21"/>
      <c r="AX2" s="2"/>
      <c r="AY2" s="2" t="str">
        <f>$F$2</f>
        <v>SNOPR Scenario 33</v>
      </c>
      <c r="AZ2" s="106"/>
      <c r="BD2" s="1" t="s">
        <v>84</v>
      </c>
      <c r="BE2" s="2"/>
      <c r="BF2" s="21"/>
      <c r="BG2" s="2"/>
      <c r="BH2" s="2" t="str">
        <f>$F$2</f>
        <v>SNOPR Scenario 33</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-2022.8797831300201</v>
      </c>
      <c r="E9" s="29">
        <v>0.24099999999999999</v>
      </c>
      <c r="F9" s="29">
        <v>0.53949999999999998</v>
      </c>
      <c r="G9" s="110">
        <v>0.2195</v>
      </c>
      <c r="K9" s="22">
        <v>2</v>
      </c>
      <c r="L9" s="23" t="s">
        <v>79</v>
      </c>
      <c r="M9" s="24">
        <v>-1617.6506634952436</v>
      </c>
      <c r="N9" s="29">
        <v>0.29117241379310344</v>
      </c>
      <c r="O9" s="29">
        <f t="shared" ref="O9" si="0">100%-N9-P9</f>
        <v>0.44910344827586207</v>
      </c>
      <c r="P9" s="110">
        <v>0.25972413793103449</v>
      </c>
      <c r="T9" s="22">
        <v>2</v>
      </c>
      <c r="U9" s="23" t="s">
        <v>79</v>
      </c>
      <c r="V9" s="24">
        <v>-5742.8350693069269</v>
      </c>
      <c r="W9" s="29">
        <v>0.10388548057259714</v>
      </c>
      <c r="X9" s="29">
        <f t="shared" ref="X9" si="1">100%-W9-Y9</f>
        <v>0.79345603271983633</v>
      </c>
      <c r="Y9" s="110">
        <v>0.10265848670756646</v>
      </c>
      <c r="AC9" s="22">
        <v>2</v>
      </c>
      <c r="AD9" s="23" t="s">
        <v>79</v>
      </c>
      <c r="AE9" s="24">
        <v>242.32659574468082</v>
      </c>
      <c r="AF9" s="29">
        <v>0.20270270270270271</v>
      </c>
      <c r="AG9" s="29">
        <f t="shared" ref="AG9" si="2">100%-AF9-AH9</f>
        <v>0.57657657657657657</v>
      </c>
      <c r="AH9" s="110">
        <v>0.22072072072072071</v>
      </c>
      <c r="AL9" s="22">
        <v>2</v>
      </c>
      <c r="AM9" s="23" t="s">
        <v>79</v>
      </c>
      <c r="AN9" s="24">
        <v>1907.3900000000003</v>
      </c>
      <c r="AO9" s="29">
        <v>0</v>
      </c>
      <c r="AP9" s="29">
        <f t="shared" ref="AP9" si="3">100%-AO9-AQ9</f>
        <v>0.85542168674698793</v>
      </c>
      <c r="AQ9" s="110">
        <v>0.14457831325301204</v>
      </c>
      <c r="AU9" s="22">
        <v>2</v>
      </c>
      <c r="AV9" s="23" t="s">
        <v>79</v>
      </c>
      <c r="AW9" s="24">
        <v>-1574.8821061643844</v>
      </c>
      <c r="AX9" s="29">
        <v>0.2885438972162741</v>
      </c>
      <c r="AY9" s="29">
        <f t="shared" ref="AY9" si="4">100%-AX9-AZ9</f>
        <v>0.45289079229122048</v>
      </c>
      <c r="AZ9" s="110">
        <v>0.25856531049250536</v>
      </c>
      <c r="BD9" s="22">
        <v>2</v>
      </c>
      <c r="BE9" s="23" t="s">
        <v>79</v>
      </c>
      <c r="BF9" s="24">
        <v>-5565.2669825918729</v>
      </c>
      <c r="BG9" s="29">
        <v>0.10047468354430379</v>
      </c>
      <c r="BH9" s="29">
        <f t="shared" ref="BH9" si="5">100%-BG9-BI9</f>
        <v>0.795490506329114</v>
      </c>
      <c r="BI9" s="110">
        <v>0.10403481012658228</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33</v>
      </c>
      <c r="G17" s="106"/>
      <c r="K17" s="1" t="s">
        <v>146</v>
      </c>
      <c r="L17" s="2"/>
      <c r="M17" s="21"/>
      <c r="N17" s="2"/>
      <c r="O17" s="2" t="str">
        <f>$F$2</f>
        <v>SNOPR Scenario 33</v>
      </c>
      <c r="P17" s="106"/>
      <c r="T17" s="1" t="s">
        <v>147</v>
      </c>
      <c r="U17" s="2"/>
      <c r="V17" s="21"/>
      <c r="W17" s="2"/>
      <c r="X17" s="2" t="str">
        <f>$F$2</f>
        <v>SNOPR Scenario 33</v>
      </c>
      <c r="Y17" s="106"/>
      <c r="AC17" s="1" t="s">
        <v>148</v>
      </c>
      <c r="AD17" s="2"/>
      <c r="AE17" s="21"/>
      <c r="AF17" s="2"/>
      <c r="AG17" s="2" t="str">
        <f>$F$2</f>
        <v>SNOPR Scenario 33</v>
      </c>
      <c r="AH17" s="106"/>
      <c r="AL17" s="1" t="s">
        <v>149</v>
      </c>
      <c r="AM17" s="2"/>
      <c r="AN17" s="21"/>
      <c r="AO17" s="2"/>
      <c r="AP17" s="2" t="str">
        <f>$F$2</f>
        <v>SNOPR Scenario 33</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-3473.4182456430408</v>
      </c>
      <c r="E24" s="29">
        <v>0.16698148847752173</v>
      </c>
      <c r="F24" s="29">
        <v>0.65753683415187003</v>
      </c>
      <c r="G24" s="110">
        <v>0.17548167737060824</v>
      </c>
      <c r="K24" s="22">
        <v>2</v>
      </c>
      <c r="L24" s="23" t="s">
        <v>79</v>
      </c>
      <c r="M24" s="24">
        <v>-2640.5289554419301</v>
      </c>
      <c r="N24" s="29">
        <v>0.17307182613305061</v>
      </c>
      <c r="O24" s="29">
        <f t="shared" ref="O24" si="6">100%-N24-P24</f>
        <v>0.63715875960773927</v>
      </c>
      <c r="P24" s="110">
        <v>0.18976941425921018</v>
      </c>
      <c r="T24" s="22">
        <v>2</v>
      </c>
      <c r="U24" s="23" t="s">
        <v>79</v>
      </c>
      <c r="V24" s="24">
        <v>-7019.6048837209273</v>
      </c>
      <c r="W24" s="29">
        <v>0.15909090909090909</v>
      </c>
      <c r="X24" s="29">
        <f t="shared" ref="X24" si="7">100%-W24-Y24</f>
        <v>0.70681818181818179</v>
      </c>
      <c r="Y24" s="110">
        <v>0.13409090909090909</v>
      </c>
      <c r="AC24" s="22">
        <v>2</v>
      </c>
      <c r="AD24" s="23" t="s">
        <v>79</v>
      </c>
      <c r="AE24" s="24">
        <v>383.48624999999998</v>
      </c>
      <c r="AF24" s="29">
        <v>0.14189189189189189</v>
      </c>
      <c r="AG24" s="29">
        <f t="shared" ref="AG24" si="8">100%-AF24-AH24</f>
        <v>0.67567567567567566</v>
      </c>
      <c r="AH24" s="110">
        <v>0.18243243243243243</v>
      </c>
      <c r="AL24" s="22">
        <v>2</v>
      </c>
      <c r="AM24" s="23" t="s">
        <v>79</v>
      </c>
      <c r="AN24" s="24">
        <v>1750.7511111111112</v>
      </c>
      <c r="AO24" s="29">
        <v>0</v>
      </c>
      <c r="AP24" s="29">
        <f t="shared" ref="AP24" si="9">100%-AO24-AQ24</f>
        <v>0.83018867924528306</v>
      </c>
      <c r="AQ24" s="110">
        <v>0.16981132075471697</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33</v>
      </c>
      <c r="G32" s="106"/>
      <c r="K32" s="1" t="s">
        <v>150</v>
      </c>
      <c r="L32" s="2"/>
      <c r="M32" s="21"/>
      <c r="N32" s="2"/>
      <c r="O32" s="2" t="str">
        <f>$F$2</f>
        <v>SNOPR Scenario 33</v>
      </c>
      <c r="P32" s="106"/>
      <c r="T32" s="1" t="s">
        <v>151</v>
      </c>
      <c r="U32" s="2"/>
      <c r="V32" s="21"/>
      <c r="W32" s="2"/>
      <c r="X32" s="2" t="str">
        <f>$F$2</f>
        <v>SNOPR Scenario 33</v>
      </c>
      <c r="Y32" s="106"/>
      <c r="AC32" s="1" t="s">
        <v>152</v>
      </c>
      <c r="AD32" s="2"/>
      <c r="AE32" s="21"/>
      <c r="AF32" s="2"/>
      <c r="AG32" s="2" t="str">
        <f>$F$2</f>
        <v>SNOPR Scenario 33</v>
      </c>
      <c r="AH32" s="106"/>
      <c r="AL32" s="1" t="s">
        <v>153</v>
      </c>
      <c r="AM32" s="2"/>
      <c r="AN32" s="21"/>
      <c r="AO32" s="2"/>
      <c r="AP32" s="2" t="str">
        <f>$F$2</f>
        <v>SNOPR Scenario 33</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-1080.964943396451</v>
      </c>
      <c r="E39" s="29">
        <v>0.32426689332766678</v>
      </c>
      <c r="F39" s="29">
        <v>0.40671483212919679</v>
      </c>
      <c r="G39" s="110">
        <v>0.26901827454313643</v>
      </c>
      <c r="K39" s="22">
        <v>2</v>
      </c>
      <c r="L39" s="23" t="s">
        <v>79</v>
      </c>
      <c r="M39" s="24">
        <v>-1084.1952800000017</v>
      </c>
      <c r="N39" s="29">
        <v>0.41932700603968937</v>
      </c>
      <c r="O39" s="29">
        <f t="shared" ref="O39" si="10">100%-N39-P39</f>
        <v>0.24503882657463327</v>
      </c>
      <c r="P39" s="110">
        <v>0.33563416738567731</v>
      </c>
      <c r="T39" s="22">
        <v>2</v>
      </c>
      <c r="U39" s="23" t="s">
        <v>79</v>
      </c>
      <c r="V39" s="24">
        <v>-1555.4628813559323</v>
      </c>
      <c r="W39" s="29">
        <v>3.911111111111111E-2</v>
      </c>
      <c r="X39" s="29">
        <f t="shared" ref="X39" si="11">100%-W39-Y39</f>
        <v>0.89511111111111108</v>
      </c>
      <c r="Y39" s="110">
        <v>6.5777777777777782E-2</v>
      </c>
      <c r="AC39" s="22">
        <v>2</v>
      </c>
      <c r="AD39" s="23" t="s">
        <v>79</v>
      </c>
      <c r="AE39" s="24">
        <v>95.029565217391294</v>
      </c>
      <c r="AF39" s="29">
        <v>0.32432432432432434</v>
      </c>
      <c r="AG39" s="29">
        <f t="shared" ref="AG39" si="12">100%-AF39-AH39</f>
        <v>0.37837837837837834</v>
      </c>
      <c r="AH39" s="110">
        <v>0.29729729729729731</v>
      </c>
      <c r="AL39" s="22">
        <v>2</v>
      </c>
      <c r="AM39" s="23" t="s">
        <v>79</v>
      </c>
      <c r="AN39" s="24">
        <v>2377.3066666666668</v>
      </c>
      <c r="AO39" s="29">
        <v>0</v>
      </c>
      <c r="AP39" s="29">
        <f t="shared" ref="AP39" si="13">100%-AO39-AQ39</f>
        <v>0.9</v>
      </c>
      <c r="AQ39" s="110">
        <v>0.1</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33</v>
      </c>
      <c r="G47" s="106"/>
      <c r="K47" s="1" t="s">
        <v>100</v>
      </c>
      <c r="L47" s="2"/>
      <c r="M47" s="21"/>
      <c r="N47" s="2"/>
      <c r="O47" s="2" t="str">
        <f>$F$2</f>
        <v>SNOPR Scenario 33</v>
      </c>
      <c r="P47" s="106"/>
      <c r="T47" s="1" t="s">
        <v>97</v>
      </c>
      <c r="U47" s="2"/>
      <c r="V47" s="21"/>
      <c r="W47" s="2"/>
      <c r="X47" s="2" t="str">
        <f>$F$2</f>
        <v>SNOPR Scenario 33</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-1569.4773217115674</v>
      </c>
      <c r="E54" s="29">
        <v>0.22167832167832169</v>
      </c>
      <c r="F54" s="29">
        <f>100%-E54-G54</f>
        <v>0.55874125874125879</v>
      </c>
      <c r="G54" s="110">
        <v>0.21958041958041957</v>
      </c>
      <c r="K54" s="22">
        <f t="shared" si="18"/>
        <v>2</v>
      </c>
      <c r="L54" s="23" t="str">
        <f>L39</f>
        <v>NWGF 92%</v>
      </c>
      <c r="M54" s="17">
        <v>-2394.8612592592563</v>
      </c>
      <c r="N54" s="29">
        <v>0.14532019704433496</v>
      </c>
      <c r="O54" s="29">
        <f>100%-N54-P54</f>
        <v>0.66748768472906406</v>
      </c>
      <c r="P54" s="110">
        <v>0.18719211822660098</v>
      </c>
      <c r="T54" s="22">
        <f t="shared" si="19"/>
        <v>2</v>
      </c>
      <c r="U54" s="23" t="str">
        <f>U39</f>
        <v>NWGF 92%</v>
      </c>
      <c r="V54" s="24">
        <v>-952.15415512465336</v>
      </c>
      <c r="W54" s="29">
        <v>0.32200647249190939</v>
      </c>
      <c r="X54" s="29">
        <f>100%-W54-Y54</f>
        <v>0.41585760517799353</v>
      </c>
      <c r="Y54" s="110">
        <v>0.26213592233009708</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33</v>
      </c>
      <c r="G62" s="106"/>
      <c r="K62" s="1" t="s">
        <v>99</v>
      </c>
      <c r="L62" s="2"/>
      <c r="M62" s="21"/>
      <c r="N62" s="2"/>
      <c r="O62" s="2" t="str">
        <f>$F$2</f>
        <v>SNOPR Scenario 33</v>
      </c>
      <c r="P62" s="106"/>
      <c r="T62" s="1" t="s">
        <v>98</v>
      </c>
      <c r="U62" s="2"/>
      <c r="V62" s="21"/>
      <c r="W62" s="21"/>
      <c r="X62" s="2" t="str">
        <f>$F$2</f>
        <v>SNOPR Scenario 33</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-2370.3308641975309</v>
      </c>
      <c r="E69" s="29">
        <v>0.25748502994011974</v>
      </c>
      <c r="F69" s="29">
        <f>100%-E69-G69</f>
        <v>0.51497005988023958</v>
      </c>
      <c r="G69" s="110">
        <v>0.22754491017964071</v>
      </c>
      <c r="K69" s="14">
        <f t="shared" si="24"/>
        <v>2</v>
      </c>
      <c r="L69" s="15" t="str">
        <f>L54</f>
        <v>NWGF 92%</v>
      </c>
      <c r="M69" s="24">
        <v>-5481.7602816901426</v>
      </c>
      <c r="N69" s="29">
        <v>0.15090090090090091</v>
      </c>
      <c r="O69" s="29">
        <f>100%-N69-P69</f>
        <v>0.68018018018018012</v>
      </c>
      <c r="P69" s="110">
        <v>0.16891891891891891</v>
      </c>
      <c r="T69" s="14">
        <f t="shared" si="25"/>
        <v>2</v>
      </c>
      <c r="U69" s="15" t="str">
        <f>U54</f>
        <v>NWGF 92%</v>
      </c>
      <c r="V69" s="24">
        <v>-690.39558935361254</v>
      </c>
      <c r="W69" s="29">
        <v>0.37851662404092073</v>
      </c>
      <c r="X69" s="29">
        <f>100%-W69-Y69</f>
        <v>0.32736572890025567</v>
      </c>
      <c r="Y69" s="110">
        <v>0.29411764705882354</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BI71"/>
  <sheetViews>
    <sheetView topLeftCell="AG1" workbookViewId="0">
      <selection activeCell="BF1" sqref="BF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164</v>
      </c>
      <c r="G2" s="2"/>
      <c r="K2" s="1" t="s">
        <v>142</v>
      </c>
      <c r="L2" s="2"/>
      <c r="M2" s="21"/>
      <c r="N2" s="2"/>
      <c r="O2" s="2" t="str">
        <f>$F$2</f>
        <v>SNOPR Scenario 36</v>
      </c>
      <c r="P2" s="106"/>
      <c r="T2" s="1" t="s">
        <v>143</v>
      </c>
      <c r="U2" s="2"/>
      <c r="V2" s="21"/>
      <c r="W2" s="2"/>
      <c r="X2" s="2" t="str">
        <f>$F$2</f>
        <v>SNOPR Scenario 36</v>
      </c>
      <c r="Y2" s="106"/>
      <c r="AC2" s="1" t="s">
        <v>144</v>
      </c>
      <c r="AD2" s="2"/>
      <c r="AE2" s="21"/>
      <c r="AF2" s="2"/>
      <c r="AG2" s="2" t="str">
        <f>$F$2</f>
        <v>SNOPR Scenario 36</v>
      </c>
      <c r="AH2" s="106"/>
      <c r="AL2" s="1" t="s">
        <v>145</v>
      </c>
      <c r="AM2" s="2"/>
      <c r="AN2" s="21"/>
      <c r="AO2" s="2"/>
      <c r="AP2" s="2" t="str">
        <f>$F$2</f>
        <v>SNOPR Scenario 36</v>
      </c>
      <c r="AQ2" s="106"/>
      <c r="AU2" s="1" t="s">
        <v>82</v>
      </c>
      <c r="AV2" s="2"/>
      <c r="AW2" s="21"/>
      <c r="AX2" s="2"/>
      <c r="AY2" s="2" t="str">
        <f>$F$2</f>
        <v>SNOPR Scenario 36</v>
      </c>
      <c r="AZ2" s="106"/>
      <c r="BD2" s="1" t="s">
        <v>84</v>
      </c>
      <c r="BE2" s="2"/>
      <c r="BF2" s="21"/>
      <c r="BG2" s="2"/>
      <c r="BH2" s="2" t="str">
        <f>$F$2</f>
        <v>SNOPR Scenario 36</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-23.836691766165075</v>
      </c>
      <c r="E9" s="29">
        <v>0.20730000000000001</v>
      </c>
      <c r="F9" s="29">
        <v>0.58979999999999999</v>
      </c>
      <c r="G9" s="110">
        <v>0.2029</v>
      </c>
      <c r="K9" s="22">
        <v>2</v>
      </c>
      <c r="L9" s="23" t="s">
        <v>79</v>
      </c>
      <c r="M9" s="24">
        <v>-60.857573379831429</v>
      </c>
      <c r="N9" s="29">
        <v>0.2666758734981356</v>
      </c>
      <c r="O9" s="29">
        <f t="shared" ref="O9" si="0">100%-N9-P9</f>
        <v>0.52478939373014777</v>
      </c>
      <c r="P9" s="110">
        <v>0.20853473277171661</v>
      </c>
      <c r="T9" s="22">
        <v>2</v>
      </c>
      <c r="U9" s="23" t="s">
        <v>79</v>
      </c>
      <c r="V9" s="24">
        <v>216.7347302158274</v>
      </c>
      <c r="W9" s="29">
        <v>3.0694668820678513E-2</v>
      </c>
      <c r="X9" s="29">
        <f t="shared" ref="X9" si="1">100%-W9-Y9</f>
        <v>0.7754442649434572</v>
      </c>
      <c r="Y9" s="110">
        <v>0.1938610662358643</v>
      </c>
      <c r="AC9" s="22">
        <v>2</v>
      </c>
      <c r="AD9" s="23" t="s">
        <v>79</v>
      </c>
      <c r="AE9" s="24">
        <v>-237.76505263157907</v>
      </c>
      <c r="AF9" s="29">
        <v>0.3127962085308057</v>
      </c>
      <c r="AG9" s="29">
        <f t="shared" ref="AG9" si="2">100%-AF9-AH9</f>
        <v>0.54976303317535546</v>
      </c>
      <c r="AH9" s="110">
        <v>0.13744075829383887</v>
      </c>
      <c r="AL9" s="22">
        <v>2</v>
      </c>
      <c r="AM9" s="23" t="s">
        <v>79</v>
      </c>
      <c r="AN9" s="24">
        <v>1371.575</v>
      </c>
      <c r="AO9" s="29">
        <v>0</v>
      </c>
      <c r="AP9" s="29">
        <f t="shared" ref="AP9" si="3">100%-AO9-AQ9</f>
        <v>0.86111111111111116</v>
      </c>
      <c r="AQ9" s="110">
        <v>0.1388888888888889</v>
      </c>
      <c r="AU9" s="22">
        <v>2</v>
      </c>
      <c r="AV9" s="23" t="s">
        <v>79</v>
      </c>
      <c r="AW9" s="24">
        <v>-65.610460972850632</v>
      </c>
      <c r="AX9" s="29">
        <v>0.26798174986580786</v>
      </c>
      <c r="AY9" s="29">
        <f t="shared" ref="AY9" si="4">100%-AX9-AZ9</f>
        <v>0.52549651100375727</v>
      </c>
      <c r="AZ9" s="110">
        <v>0.20652173913043478</v>
      </c>
      <c r="BD9" s="22">
        <v>2</v>
      </c>
      <c r="BE9" s="23" t="s">
        <v>79</v>
      </c>
      <c r="BF9" s="24">
        <v>237.13826855123688</v>
      </c>
      <c r="BG9" s="29">
        <v>2.9827315541601257E-2</v>
      </c>
      <c r="BH9" s="29">
        <f t="shared" ref="BH9" si="5">100%-BG9-BI9</f>
        <v>0.77786499215070648</v>
      </c>
      <c r="BI9" s="110">
        <v>0.19230769230769232</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36</v>
      </c>
      <c r="G17" s="106"/>
      <c r="K17" s="1" t="s">
        <v>146</v>
      </c>
      <c r="L17" s="2"/>
      <c r="M17" s="21"/>
      <c r="N17" s="2"/>
      <c r="O17" s="2" t="str">
        <f>$F$2</f>
        <v>SNOPR Scenario 36</v>
      </c>
      <c r="P17" s="106"/>
      <c r="T17" s="1" t="s">
        <v>147</v>
      </c>
      <c r="U17" s="2"/>
      <c r="V17" s="21"/>
      <c r="W17" s="2"/>
      <c r="X17" s="2" t="str">
        <f>$F$2</f>
        <v>SNOPR Scenario 36</v>
      </c>
      <c r="Y17" s="106"/>
      <c r="AC17" s="1" t="s">
        <v>148</v>
      </c>
      <c r="AD17" s="2"/>
      <c r="AE17" s="21"/>
      <c r="AF17" s="2"/>
      <c r="AG17" s="2" t="str">
        <f>$F$2</f>
        <v>SNOPR Scenario 36</v>
      </c>
      <c r="AH17" s="106"/>
      <c r="AL17" s="1" t="s">
        <v>149</v>
      </c>
      <c r="AM17" s="2"/>
      <c r="AN17" s="21"/>
      <c r="AO17" s="2"/>
      <c r="AP17" s="2" t="str">
        <f>$F$2</f>
        <v>SNOPR Scenario 36</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-263.2534868293302</v>
      </c>
      <c r="E24" s="29">
        <v>0.14455557652387244</v>
      </c>
      <c r="F24" s="29">
        <v>0.71277599547084358</v>
      </c>
      <c r="G24" s="110">
        <v>0.14266842800528401</v>
      </c>
      <c r="K24" s="22">
        <v>2</v>
      </c>
      <c r="L24" s="23" t="s">
        <v>79</v>
      </c>
      <c r="M24" s="24">
        <v>-425.24929311969817</v>
      </c>
      <c r="N24" s="29">
        <v>0.18126488489018258</v>
      </c>
      <c r="O24" s="29">
        <f t="shared" ref="O24" si="6">100%-N24-P24</f>
        <v>0.71923789362265156</v>
      </c>
      <c r="P24" s="110">
        <v>9.9497221487165916E-2</v>
      </c>
      <c r="T24" s="22">
        <v>2</v>
      </c>
      <c r="U24" s="23" t="s">
        <v>79</v>
      </c>
      <c r="V24" s="24">
        <v>95.347296650717809</v>
      </c>
      <c r="W24" s="29">
        <v>4.4742729306487698E-2</v>
      </c>
      <c r="X24" s="29">
        <f t="shared" ref="X24" si="7">100%-W24-Y24</f>
        <v>0.68829231916480238</v>
      </c>
      <c r="Y24" s="110">
        <v>0.26696495152870992</v>
      </c>
      <c r="AC24" s="22">
        <v>2</v>
      </c>
      <c r="AD24" s="23" t="s">
        <v>79</v>
      </c>
      <c r="AE24" s="24">
        <v>-92.522727272727252</v>
      </c>
      <c r="AF24" s="29">
        <v>0.15789473684210525</v>
      </c>
      <c r="AG24" s="29">
        <f t="shared" ref="AG24" si="8">100%-AF24-AH24</f>
        <v>0.75187969924812026</v>
      </c>
      <c r="AH24" s="110">
        <v>9.0225563909774431E-2</v>
      </c>
      <c r="AL24" s="22">
        <v>2</v>
      </c>
      <c r="AM24" s="23" t="s">
        <v>79</v>
      </c>
      <c r="AN24" s="24">
        <v>1371.575</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36</v>
      </c>
      <c r="G32" s="106"/>
      <c r="K32" s="1" t="s">
        <v>150</v>
      </c>
      <c r="L32" s="2"/>
      <c r="M32" s="21"/>
      <c r="N32" s="2"/>
      <c r="O32" s="2" t="str">
        <f>$F$2</f>
        <v>SNOPR Scenario 36</v>
      </c>
      <c r="P32" s="106"/>
      <c r="T32" s="1" t="s">
        <v>151</v>
      </c>
      <c r="U32" s="2"/>
      <c r="V32" s="21"/>
      <c r="W32" s="2"/>
      <c r="X32" s="2" t="str">
        <f>$F$2</f>
        <v>SNOPR Scenario 36</v>
      </c>
      <c r="Y32" s="106"/>
      <c r="AC32" s="1" t="s">
        <v>152</v>
      </c>
      <c r="AD32" s="2"/>
      <c r="AE32" s="21"/>
      <c r="AF32" s="2"/>
      <c r="AG32" s="2" t="str">
        <f>$F$2</f>
        <v>SNOPR Scenario 36</v>
      </c>
      <c r="AH32" s="106"/>
      <c r="AL32" s="1" t="s">
        <v>153</v>
      </c>
      <c r="AM32" s="2"/>
      <c r="AN32" s="21"/>
      <c r="AO32" s="2"/>
      <c r="AP32" s="2" t="str">
        <f>$F$2</f>
        <v>SNOPR Scenario 36</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117.40065787962517</v>
      </c>
      <c r="E39" s="29">
        <v>0.27802595192512231</v>
      </c>
      <c r="F39" s="29">
        <v>0.45118059987236758</v>
      </c>
      <c r="G39" s="110">
        <v>0.27079344820251011</v>
      </c>
      <c r="K39" s="22">
        <v>2</v>
      </c>
      <c r="L39" s="23" t="s">
        <v>79</v>
      </c>
      <c r="M39" s="24">
        <v>101.58764285714282</v>
      </c>
      <c r="N39" s="29">
        <v>0.35990756787983824</v>
      </c>
      <c r="O39" s="29">
        <f t="shared" ref="O39" si="10">100%-N39-P39</f>
        <v>0.31253610629693818</v>
      </c>
      <c r="P39" s="110">
        <v>0.32755632582322358</v>
      </c>
      <c r="T39" s="22">
        <v>2</v>
      </c>
      <c r="U39" s="23" t="s">
        <v>79</v>
      </c>
      <c r="V39" s="24">
        <v>584.41550724637671</v>
      </c>
      <c r="W39" s="29">
        <v>1.4096916299559472E-2</v>
      </c>
      <c r="X39" s="29">
        <f t="shared" ref="X39" si="11">100%-W39-Y39</f>
        <v>0.87841409691629957</v>
      </c>
      <c r="Y39" s="110">
        <v>0.10748898678414097</v>
      </c>
      <c r="AC39" s="22">
        <v>2</v>
      </c>
      <c r="AD39" s="23" t="s">
        <v>79</v>
      </c>
      <c r="AE39" s="24">
        <v>-315.07145161290327</v>
      </c>
      <c r="AF39" s="29">
        <v>0.57692307692307687</v>
      </c>
      <c r="AG39" s="29">
        <f t="shared" ref="AG39" si="12">100%-AF39-AH39</f>
        <v>0.20512820512820518</v>
      </c>
      <c r="AH39" s="110">
        <v>0.21794871794871795</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36</v>
      </c>
      <c r="G47" s="106"/>
      <c r="K47" s="1" t="s">
        <v>100</v>
      </c>
      <c r="L47" s="2"/>
      <c r="M47" s="21"/>
      <c r="N47" s="2"/>
      <c r="O47" s="2" t="str">
        <f>$F$2</f>
        <v>SNOPR Scenario 36</v>
      </c>
      <c r="P47" s="106"/>
      <c r="T47" s="1" t="s">
        <v>97</v>
      </c>
      <c r="U47" s="2"/>
      <c r="V47" s="21"/>
      <c r="W47" s="2"/>
      <c r="X47" s="2" t="str">
        <f>$F$2</f>
        <v>SNOPR Scenario 36</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150.38791353383453</v>
      </c>
      <c r="E54" s="29">
        <v>0.18144329896907216</v>
      </c>
      <c r="F54" s="29">
        <f>100%-E54-G54</f>
        <v>0.63436426116838485</v>
      </c>
      <c r="G54" s="110">
        <v>0.18419243986254297</v>
      </c>
      <c r="K54" s="22">
        <f t="shared" si="18"/>
        <v>2</v>
      </c>
      <c r="L54" s="23" t="str">
        <f>L39</f>
        <v>NWGF 92%</v>
      </c>
      <c r="M54" s="17">
        <v>31.798055555555557</v>
      </c>
      <c r="N54" s="29">
        <v>0.10579345088161209</v>
      </c>
      <c r="O54" s="29">
        <f>100%-N54-P54</f>
        <v>0.77329974811083124</v>
      </c>
      <c r="P54" s="110">
        <v>0.12090680100755667</v>
      </c>
      <c r="T54" s="22">
        <f t="shared" si="19"/>
        <v>2</v>
      </c>
      <c r="U54" s="23" t="str">
        <f>U39</f>
        <v>NWGF 92%</v>
      </c>
      <c r="V54" s="24">
        <v>211.03045454545455</v>
      </c>
      <c r="W54" s="29">
        <v>0.27231467473524962</v>
      </c>
      <c r="X54" s="29">
        <f>100%-W54-Y54</f>
        <v>0.46747352496217853</v>
      </c>
      <c r="Y54" s="110">
        <v>0.26021180030257185</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36</v>
      </c>
      <c r="G62" s="106"/>
      <c r="K62" s="1" t="s">
        <v>99</v>
      </c>
      <c r="L62" s="2"/>
      <c r="M62" s="21"/>
      <c r="N62" s="2"/>
      <c r="O62" s="2" t="str">
        <f>$F$2</f>
        <v>SNOPR Scenario 36</v>
      </c>
      <c r="P62" s="106"/>
      <c r="T62" s="1" t="s">
        <v>98</v>
      </c>
      <c r="U62" s="2"/>
      <c r="V62" s="21"/>
      <c r="W62" s="21"/>
      <c r="X62" s="2" t="str">
        <f>$F$2</f>
        <v>SNOPR Scenario 36</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-178.9511849710982</v>
      </c>
      <c r="E69" s="29">
        <v>0.23190184049079754</v>
      </c>
      <c r="F69" s="29">
        <f>100%-E69-G69</f>
        <v>0.57546012269938651</v>
      </c>
      <c r="G69" s="110">
        <v>0.19263803680981595</v>
      </c>
      <c r="K69" s="14">
        <f t="shared" si="24"/>
        <v>2</v>
      </c>
      <c r="L69" s="15" t="str">
        <f>L54</f>
        <v>NWGF 92%</v>
      </c>
      <c r="M69" s="24">
        <v>-401.96343137254922</v>
      </c>
      <c r="N69" s="29">
        <v>0.11564625850340136</v>
      </c>
      <c r="O69" s="29">
        <f>100%-N69-P69</f>
        <v>0.76870748299319724</v>
      </c>
      <c r="P69" s="110">
        <v>0.11564625850340136</v>
      </c>
      <c r="T69" s="14">
        <f t="shared" si="25"/>
        <v>2</v>
      </c>
      <c r="U69" s="15" t="str">
        <f>U54</f>
        <v>NWGF 92%</v>
      </c>
      <c r="V69" s="24">
        <v>-85.724754098360748</v>
      </c>
      <c r="W69" s="29">
        <v>0.36898395721925131</v>
      </c>
      <c r="X69" s="29">
        <f>100%-W69-Y69</f>
        <v>0.34759358288770059</v>
      </c>
      <c r="Y69" s="110">
        <v>0.28342245989304815</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BI71"/>
  <sheetViews>
    <sheetView topLeftCell="AG1" workbookViewId="0">
      <selection activeCell="BF1" sqref="BF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165</v>
      </c>
      <c r="G2" s="2"/>
      <c r="K2" s="1" t="s">
        <v>142</v>
      </c>
      <c r="L2" s="2"/>
      <c r="M2" s="21"/>
      <c r="N2" s="2"/>
      <c r="O2" s="2" t="str">
        <f>$F$2</f>
        <v>SNOPR Scenario F1</v>
      </c>
      <c r="P2" s="106"/>
      <c r="T2" s="1" t="s">
        <v>143</v>
      </c>
      <c r="U2" s="2"/>
      <c r="V2" s="21"/>
      <c r="W2" s="2"/>
      <c r="X2" s="2" t="str">
        <f>$F$2</f>
        <v>SNOPR Scenario F1</v>
      </c>
      <c r="Y2" s="106"/>
      <c r="AC2" s="1" t="s">
        <v>144</v>
      </c>
      <c r="AD2" s="2"/>
      <c r="AE2" s="21"/>
      <c r="AF2" s="2"/>
      <c r="AG2" s="2" t="str">
        <f>$F$2</f>
        <v>SNOPR Scenario F1</v>
      </c>
      <c r="AH2" s="106"/>
      <c r="AL2" s="1" t="s">
        <v>145</v>
      </c>
      <c r="AM2" s="2"/>
      <c r="AN2" s="21"/>
      <c r="AO2" s="2"/>
      <c r="AP2" s="2" t="str">
        <f>$F$2</f>
        <v>SNOPR Scenario F1</v>
      </c>
      <c r="AQ2" s="106"/>
      <c r="AU2" s="1" t="s">
        <v>82</v>
      </c>
      <c r="AV2" s="2"/>
      <c r="AW2" s="21"/>
      <c r="AX2" s="2"/>
      <c r="AY2" s="2" t="str">
        <f>$F$2</f>
        <v>SNOPR Scenario F1</v>
      </c>
      <c r="AZ2" s="106"/>
      <c r="BD2" s="1" t="s">
        <v>84</v>
      </c>
      <c r="BE2" s="2"/>
      <c r="BF2" s="21"/>
      <c r="BG2" s="2"/>
      <c r="BH2" s="2" t="str">
        <f>$F$2</f>
        <v>SNOPR Scenario F1</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634.74458954406816</v>
      </c>
      <c r="E9" s="29">
        <v>0.1686</v>
      </c>
      <c r="F9" s="29">
        <v>0.4753</v>
      </c>
      <c r="G9" s="110">
        <v>0.35610000000000003</v>
      </c>
      <c r="K9" s="22">
        <v>2</v>
      </c>
      <c r="L9" s="23" t="s">
        <v>79</v>
      </c>
      <c r="M9" s="24">
        <v>396.60030319148871</v>
      </c>
      <c r="N9" s="29">
        <v>0.21695898356580584</v>
      </c>
      <c r="O9" s="29">
        <f t="shared" ref="O9" si="0">100%-N9-P9</f>
        <v>0.48073470515122213</v>
      </c>
      <c r="P9" s="110">
        <v>0.30230631128297197</v>
      </c>
      <c r="T9" s="22">
        <v>2</v>
      </c>
      <c r="U9" s="23" t="s">
        <v>79</v>
      </c>
      <c r="V9" s="24">
        <v>1314.4553382899617</v>
      </c>
      <c r="W9" s="29">
        <v>2.3828756058158321E-2</v>
      </c>
      <c r="X9" s="29">
        <f t="shared" ref="X9" si="1">100%-W9-Y9</f>
        <v>0.45678513731825521</v>
      </c>
      <c r="Y9" s="110">
        <v>0.51938610662358642</v>
      </c>
      <c r="AC9" s="22">
        <v>2</v>
      </c>
      <c r="AD9" s="23" t="s">
        <v>79</v>
      </c>
      <c r="AE9" s="24">
        <v>244.98342592592587</v>
      </c>
      <c r="AF9" s="29">
        <v>0.26540284360189575</v>
      </c>
      <c r="AG9" s="29">
        <f t="shared" ref="AG9" si="2">100%-AF9-AH9</f>
        <v>0.48815165876777245</v>
      </c>
      <c r="AH9" s="110">
        <v>0.24644549763033174</v>
      </c>
      <c r="AL9" s="22">
        <v>2</v>
      </c>
      <c r="AM9" s="23" t="s">
        <v>79</v>
      </c>
      <c r="AN9" s="24">
        <v>1320.2105882352939</v>
      </c>
      <c r="AO9" s="29">
        <v>0</v>
      </c>
      <c r="AP9" s="29">
        <f t="shared" ref="AP9" si="3">100%-AO9-AQ9</f>
        <v>0.52777777777777779</v>
      </c>
      <c r="AQ9" s="110">
        <v>0.47222222222222221</v>
      </c>
      <c r="AU9" s="22">
        <v>2</v>
      </c>
      <c r="AV9" s="23" t="s">
        <v>79</v>
      </c>
      <c r="AW9" s="24">
        <v>392.36694674250214</v>
      </c>
      <c r="AX9" s="29">
        <v>0.21833064949006978</v>
      </c>
      <c r="AY9" s="29">
        <f t="shared" ref="AY9" si="4">100%-AX9-AZ9</f>
        <v>0.48094471282877083</v>
      </c>
      <c r="AZ9" s="110">
        <v>0.30072463768115942</v>
      </c>
      <c r="BD9" s="22">
        <v>2</v>
      </c>
      <c r="BE9" s="23" t="s">
        <v>79</v>
      </c>
      <c r="BF9" s="24">
        <v>1314.5972371283528</v>
      </c>
      <c r="BG9" s="29">
        <v>2.3155416012558869E-2</v>
      </c>
      <c r="BH9" s="29">
        <f t="shared" ref="BH9" si="5">100%-BG9-BI9</f>
        <v>0.45879120879120883</v>
      </c>
      <c r="BI9" s="110">
        <v>0.51805337519623229</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F1</v>
      </c>
      <c r="G17" s="106"/>
      <c r="K17" s="1" t="s">
        <v>146</v>
      </c>
      <c r="L17" s="2"/>
      <c r="M17" s="21"/>
      <c r="N17" s="2"/>
      <c r="O17" s="2" t="str">
        <f>$F$2</f>
        <v>SNOPR Scenario F1</v>
      </c>
      <c r="P17" s="106"/>
      <c r="T17" s="1" t="s">
        <v>147</v>
      </c>
      <c r="U17" s="2"/>
      <c r="V17" s="21"/>
      <c r="W17" s="2"/>
      <c r="X17" s="2" t="str">
        <f>$F$2</f>
        <v>SNOPR Scenario F1</v>
      </c>
      <c r="Y17" s="106"/>
      <c r="AC17" s="1" t="s">
        <v>148</v>
      </c>
      <c r="AD17" s="2"/>
      <c r="AE17" s="21"/>
      <c r="AF17" s="2"/>
      <c r="AG17" s="2" t="str">
        <f>$F$2</f>
        <v>SNOPR Scenario F1</v>
      </c>
      <c r="AH17" s="106"/>
      <c r="AL17" s="1" t="s">
        <v>149</v>
      </c>
      <c r="AM17" s="2"/>
      <c r="AN17" s="21"/>
      <c r="AO17" s="2"/>
      <c r="AP17" s="2" t="str">
        <f>$F$2</f>
        <v>SNOPR Scenario F1</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725.58559095974056</v>
      </c>
      <c r="E24" s="29">
        <v>9.1149273447820339E-2</v>
      </c>
      <c r="F24" s="29">
        <v>0.66257784487639182</v>
      </c>
      <c r="G24" s="110">
        <v>0.2462728816757879</v>
      </c>
      <c r="K24" s="22">
        <v>2</v>
      </c>
      <c r="L24" s="23" t="s">
        <v>79</v>
      </c>
      <c r="M24" s="24">
        <v>448.21469889737034</v>
      </c>
      <c r="N24" s="29">
        <v>0.11510981741201376</v>
      </c>
      <c r="O24" s="29">
        <f t="shared" ref="O24" si="6">100%-N24-P24</f>
        <v>0.68801270177295581</v>
      </c>
      <c r="P24" s="110">
        <v>0.19687748081503043</v>
      </c>
      <c r="T24" s="22">
        <v>2</v>
      </c>
      <c r="U24" s="23" t="s">
        <v>79</v>
      </c>
      <c r="V24" s="24">
        <v>1324.0968645640096</v>
      </c>
      <c r="W24" s="29">
        <v>1.9388516032811335E-2</v>
      </c>
      <c r="X24" s="29">
        <f t="shared" ref="X24" si="7">100%-W24-Y24</f>
        <v>0.59806114839671887</v>
      </c>
      <c r="Y24" s="110">
        <v>0.3825503355704698</v>
      </c>
      <c r="AC24" s="22">
        <v>2</v>
      </c>
      <c r="AD24" s="23" t="s">
        <v>79</v>
      </c>
      <c r="AE24" s="24">
        <v>594.23553571428579</v>
      </c>
      <c r="AF24" s="29">
        <v>0.16541353383458646</v>
      </c>
      <c r="AG24" s="29">
        <f t="shared" ref="AG24" si="8">100%-AF24-AH24</f>
        <v>0.57894736842105265</v>
      </c>
      <c r="AH24" s="110">
        <v>0.25563909774436089</v>
      </c>
      <c r="AL24" s="22">
        <v>2</v>
      </c>
      <c r="AM24" s="23" t="s">
        <v>79</v>
      </c>
      <c r="AN24" s="24">
        <v>1566.902142857143</v>
      </c>
      <c r="AO24" s="29">
        <v>0</v>
      </c>
      <c r="AP24" s="29">
        <f t="shared" ref="AP24" si="9">100%-AO24-AQ24</f>
        <v>0.69565217391304346</v>
      </c>
      <c r="AQ24" s="110">
        <v>0.30434782608695654</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F1</v>
      </c>
      <c r="G32" s="106"/>
      <c r="K32" s="1" t="s">
        <v>150</v>
      </c>
      <c r="L32" s="2"/>
      <c r="M32" s="21"/>
      <c r="N32" s="2"/>
      <c r="O32" s="2" t="str">
        <f>$F$2</f>
        <v>SNOPR Scenario F1</v>
      </c>
      <c r="P32" s="106"/>
      <c r="T32" s="1" t="s">
        <v>151</v>
      </c>
      <c r="U32" s="2"/>
      <c r="V32" s="21"/>
      <c r="W32" s="2"/>
      <c r="X32" s="2" t="str">
        <f>$F$2</f>
        <v>SNOPR Scenario F1</v>
      </c>
      <c r="Y32" s="106"/>
      <c r="AC32" s="1" t="s">
        <v>152</v>
      </c>
      <c r="AD32" s="2"/>
      <c r="AE32" s="21"/>
      <c r="AF32" s="2"/>
      <c r="AG32" s="2" t="str">
        <f>$F$2</f>
        <v>SNOPR Scenario F1</v>
      </c>
      <c r="AH32" s="106"/>
      <c r="AL32" s="1" t="s">
        <v>153</v>
      </c>
      <c r="AM32" s="2"/>
      <c r="AN32" s="21"/>
      <c r="AO32" s="2"/>
      <c r="AP32" s="2" t="str">
        <f>$F$2</f>
        <v>SNOPR Scenario F1</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587.78774926328629</v>
      </c>
      <c r="E39" s="29">
        <v>0.25590299936183791</v>
      </c>
      <c r="F39" s="29">
        <v>0.26419910657306955</v>
      </c>
      <c r="G39" s="110">
        <v>0.47989789406509253</v>
      </c>
      <c r="K39" s="22">
        <v>2</v>
      </c>
      <c r="L39" s="23" t="s">
        <v>79</v>
      </c>
      <c r="M39" s="24">
        <v>373.0228632313063</v>
      </c>
      <c r="N39" s="29">
        <v>0.32813402657423457</v>
      </c>
      <c r="O39" s="29">
        <f t="shared" ref="O39" si="10">100%-N39-P39</f>
        <v>0.2544771808203351</v>
      </c>
      <c r="P39" s="110">
        <v>0.41738879260543038</v>
      </c>
      <c r="T39" s="22">
        <v>2</v>
      </c>
      <c r="U39" s="23" t="s">
        <v>79</v>
      </c>
      <c r="V39" s="24">
        <v>1308.0077171215901</v>
      </c>
      <c r="W39" s="29">
        <v>2.9074889867841409E-2</v>
      </c>
      <c r="X39" s="29">
        <f t="shared" ref="X39" si="11">100%-W39-Y39</f>
        <v>0.28986784140969157</v>
      </c>
      <c r="Y39" s="110">
        <v>0.68105726872246697</v>
      </c>
      <c r="AC39" s="22">
        <v>2</v>
      </c>
      <c r="AD39" s="23" t="s">
        <v>79</v>
      </c>
      <c r="AE39" s="24">
        <v>-131.13423076923078</v>
      </c>
      <c r="AF39" s="29">
        <v>0.4358974358974359</v>
      </c>
      <c r="AG39" s="29">
        <f t="shared" ref="AG39" si="12">100%-AF39-AH39</f>
        <v>0.33333333333333331</v>
      </c>
      <c r="AH39" s="110">
        <v>0.23076923076923078</v>
      </c>
      <c r="AL39" s="22">
        <v>2</v>
      </c>
      <c r="AM39" s="23" t="s">
        <v>79</v>
      </c>
      <c r="AN39" s="24">
        <v>1147.5264999999999</v>
      </c>
      <c r="AO39" s="29">
        <v>0</v>
      </c>
      <c r="AP39" s="29">
        <f t="shared" ref="AP39" si="13">100%-AO39-AQ39</f>
        <v>0.23076923076923073</v>
      </c>
      <c r="AQ39" s="110">
        <v>0.76923076923076927</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F1</v>
      </c>
      <c r="G47" s="106"/>
      <c r="K47" s="1" t="s">
        <v>100</v>
      </c>
      <c r="L47" s="2"/>
      <c r="M47" s="21"/>
      <c r="N47" s="2"/>
      <c r="O47" s="2" t="str">
        <f>$F$2</f>
        <v>SNOPR Scenario F1</v>
      </c>
      <c r="P47" s="106"/>
      <c r="T47" s="1" t="s">
        <v>97</v>
      </c>
      <c r="U47" s="2"/>
      <c r="V47" s="21"/>
      <c r="W47" s="2"/>
      <c r="X47" s="2" t="str">
        <f>$F$2</f>
        <v>SNOPR Scenario F1</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687.82930594900779</v>
      </c>
      <c r="E54" s="29">
        <v>0.17457044673539518</v>
      </c>
      <c r="F54" s="29">
        <f>100%-E54-G54</f>
        <v>0.51477663230240545</v>
      </c>
      <c r="G54" s="110">
        <v>0.31065292096219932</v>
      </c>
      <c r="K54" s="22">
        <f t="shared" si="18"/>
        <v>2</v>
      </c>
      <c r="L54" s="23" t="str">
        <f>L39</f>
        <v>NWGF 92%</v>
      </c>
      <c r="M54" s="17">
        <v>660.15789699570792</v>
      </c>
      <c r="N54" s="29">
        <v>8.9420654911838787E-2</v>
      </c>
      <c r="O54" s="29">
        <f>100%-N54-P54</f>
        <v>0.70654911838790935</v>
      </c>
      <c r="P54" s="110">
        <v>0.20403022670025189</v>
      </c>
      <c r="T54" s="22">
        <f t="shared" si="19"/>
        <v>2</v>
      </c>
      <c r="U54" s="23" t="str">
        <f>U39</f>
        <v>NWGF 92%</v>
      </c>
      <c r="V54" s="24">
        <v>701.46025369978747</v>
      </c>
      <c r="W54" s="29">
        <v>0.27685325264750377</v>
      </c>
      <c r="X54" s="29">
        <f>100%-W54-Y54</f>
        <v>0.28441754916792733</v>
      </c>
      <c r="Y54" s="110">
        <v>0.43872919818456885</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F1</v>
      </c>
      <c r="G62" s="106"/>
      <c r="K62" s="1" t="s">
        <v>99</v>
      </c>
      <c r="L62" s="2"/>
      <c r="M62" s="21"/>
      <c r="N62" s="2"/>
      <c r="O62" s="2" t="str">
        <f>$F$2</f>
        <v>SNOPR Scenario F1</v>
      </c>
      <c r="P62" s="106"/>
      <c r="T62" s="1" t="s">
        <v>98</v>
      </c>
      <c r="U62" s="2"/>
      <c r="V62" s="21"/>
      <c r="W62" s="21"/>
      <c r="X62" s="2" t="str">
        <f>$F$2</f>
        <v>SNOPR Scenario F1</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459.1064501160094</v>
      </c>
      <c r="E69" s="29">
        <v>0.20858895705521471</v>
      </c>
      <c r="F69" s="29">
        <f>100%-E69-G69</f>
        <v>0.47116564417177914</v>
      </c>
      <c r="G69" s="110">
        <v>0.32024539877300612</v>
      </c>
      <c r="K69" s="14">
        <f t="shared" si="24"/>
        <v>2</v>
      </c>
      <c r="L69" s="15" t="str">
        <f>L54</f>
        <v>NWGF 92%</v>
      </c>
      <c r="M69" s="24">
        <v>538.39846715328474</v>
      </c>
      <c r="N69" s="29">
        <v>8.8435374149659865E-2</v>
      </c>
      <c r="O69" s="29">
        <f>100%-N69-P69</f>
        <v>0.68934240362811794</v>
      </c>
      <c r="P69" s="110">
        <v>0.22222222222222221</v>
      </c>
      <c r="T69" s="14">
        <f t="shared" si="25"/>
        <v>2</v>
      </c>
      <c r="U69" s="15" t="str">
        <f>U54</f>
        <v>NWGF 92%</v>
      </c>
      <c r="V69" s="24">
        <v>422.15744897959189</v>
      </c>
      <c r="W69" s="29">
        <v>0.3502673796791444</v>
      </c>
      <c r="X69" s="29">
        <f>100%-W69-Y69</f>
        <v>0.21390374331550793</v>
      </c>
      <c r="Y69" s="110">
        <v>0.43582887700534761</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BI71"/>
  <sheetViews>
    <sheetView topLeftCell="AG1" workbookViewId="0">
      <selection activeCell="BE1" sqref="BE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166</v>
      </c>
      <c r="G2" s="2"/>
      <c r="K2" s="1" t="s">
        <v>142</v>
      </c>
      <c r="L2" s="2"/>
      <c r="M2" s="21"/>
      <c r="N2" s="2"/>
      <c r="O2" s="2" t="str">
        <f>$F$2</f>
        <v>SNOPR Scenario I2, I6</v>
      </c>
      <c r="P2" s="106"/>
      <c r="T2" s="1" t="s">
        <v>143</v>
      </c>
      <c r="U2" s="2"/>
      <c r="V2" s="21"/>
      <c r="W2" s="2"/>
      <c r="X2" s="2" t="str">
        <f>$F$2</f>
        <v>SNOPR Scenario I2, I6</v>
      </c>
      <c r="Y2" s="106"/>
      <c r="AC2" s="1" t="s">
        <v>144</v>
      </c>
      <c r="AD2" s="2"/>
      <c r="AE2" s="21"/>
      <c r="AF2" s="2"/>
      <c r="AG2" s="2" t="str">
        <f>$F$2</f>
        <v>SNOPR Scenario I2, I6</v>
      </c>
      <c r="AH2" s="106"/>
      <c r="AL2" s="1" t="s">
        <v>145</v>
      </c>
      <c r="AM2" s="2"/>
      <c r="AN2" s="21"/>
      <c r="AO2" s="2"/>
      <c r="AP2" s="2" t="str">
        <f>$F$2</f>
        <v>SNOPR Scenario I2, I6</v>
      </c>
      <c r="AQ2" s="106"/>
      <c r="AU2" s="1" t="s">
        <v>82</v>
      </c>
      <c r="AV2" s="2"/>
      <c r="AW2" s="21"/>
      <c r="AX2" s="2"/>
      <c r="AY2" s="2" t="str">
        <f>$F$2</f>
        <v>SNOPR Scenario I2, I6</v>
      </c>
      <c r="AZ2" s="106"/>
      <c r="BD2" s="1" t="s">
        <v>84</v>
      </c>
      <c r="BE2" s="2"/>
      <c r="BF2" s="21"/>
      <c r="BG2" s="2"/>
      <c r="BH2" s="2" t="str">
        <f>$F$2</f>
        <v>SNOPR Scenario I2, I6</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481.52101747786753</v>
      </c>
      <c r="E9" s="29">
        <v>0.21890000000000001</v>
      </c>
      <c r="F9" s="29">
        <v>0.4753</v>
      </c>
      <c r="G9" s="110">
        <v>0.30580000000000002</v>
      </c>
      <c r="K9" s="22">
        <v>2</v>
      </c>
      <c r="L9" s="23" t="s">
        <v>79</v>
      </c>
      <c r="M9" s="24">
        <v>283.89991489361694</v>
      </c>
      <c r="N9" s="29">
        <v>0.27289048473967686</v>
      </c>
      <c r="O9" s="29">
        <f t="shared" ref="O9" si="0">100%-N9-P9</f>
        <v>0.48073470515122213</v>
      </c>
      <c r="P9" s="110">
        <v>0.24637481010910095</v>
      </c>
      <c r="T9" s="22">
        <v>2</v>
      </c>
      <c r="U9" s="23" t="s">
        <v>79</v>
      </c>
      <c r="V9" s="24">
        <v>1041.5907211895917</v>
      </c>
      <c r="W9" s="29">
        <v>6.1389337641357025E-2</v>
      </c>
      <c r="X9" s="29">
        <f t="shared" ref="X9" si="1">100%-W9-Y9</f>
        <v>0.45678513731825526</v>
      </c>
      <c r="Y9" s="110">
        <v>0.48182552504038773</v>
      </c>
      <c r="AC9" s="22">
        <v>2</v>
      </c>
      <c r="AD9" s="23" t="s">
        <v>79</v>
      </c>
      <c r="AE9" s="24">
        <v>152.71509259259255</v>
      </c>
      <c r="AF9" s="29">
        <v>0.27962085308056872</v>
      </c>
      <c r="AG9" s="29">
        <f t="shared" ref="AG9" si="2">100%-AF9-AH9</f>
        <v>0.4881516587677725</v>
      </c>
      <c r="AH9" s="110">
        <v>0.23222748815165878</v>
      </c>
      <c r="AL9" s="22">
        <v>2</v>
      </c>
      <c r="AM9" s="23" t="s">
        <v>79</v>
      </c>
      <c r="AN9" s="24">
        <v>1224.8402941176469</v>
      </c>
      <c r="AO9" s="29">
        <v>2.7777777777777776E-2</v>
      </c>
      <c r="AP9" s="29">
        <f t="shared" ref="AP9" si="3">100%-AO9-AQ9</f>
        <v>0.52777777777777779</v>
      </c>
      <c r="AQ9" s="110">
        <v>0.44444444444444442</v>
      </c>
      <c r="AU9" s="22">
        <v>2</v>
      </c>
      <c r="AV9" s="23" t="s">
        <v>79</v>
      </c>
      <c r="AW9" s="24">
        <v>280.23705015511911</v>
      </c>
      <c r="AX9" s="29">
        <v>0.2730810520665593</v>
      </c>
      <c r="AY9" s="29">
        <f t="shared" ref="AY9" si="4">100%-AX9-AZ9</f>
        <v>0.48094471282877083</v>
      </c>
      <c r="AZ9" s="110">
        <v>0.2459742351046699</v>
      </c>
      <c r="BD9" s="22">
        <v>2</v>
      </c>
      <c r="BE9" s="23" t="s">
        <v>79</v>
      </c>
      <c r="BF9" s="24">
        <v>1046.1088397389426</v>
      </c>
      <c r="BG9" s="29">
        <v>6.043956043956044E-2</v>
      </c>
      <c r="BH9" s="29">
        <f t="shared" ref="BH9" si="5">100%-BG9-BI9</f>
        <v>0.45879120879120877</v>
      </c>
      <c r="BI9" s="110">
        <v>0.48076923076923078</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I2, I6</v>
      </c>
      <c r="G17" s="106"/>
      <c r="K17" s="1" t="s">
        <v>146</v>
      </c>
      <c r="L17" s="2"/>
      <c r="M17" s="21"/>
      <c r="N17" s="2"/>
      <c r="O17" s="2" t="str">
        <f>$F$2</f>
        <v>SNOPR Scenario I2, I6</v>
      </c>
      <c r="P17" s="106"/>
      <c r="T17" s="1" t="s">
        <v>147</v>
      </c>
      <c r="U17" s="2"/>
      <c r="V17" s="21"/>
      <c r="W17" s="2"/>
      <c r="X17" s="2" t="str">
        <f>$F$2</f>
        <v>SNOPR Scenario I2, I6</v>
      </c>
      <c r="Y17" s="106"/>
      <c r="AC17" s="1" t="s">
        <v>148</v>
      </c>
      <c r="AD17" s="2"/>
      <c r="AE17" s="21"/>
      <c r="AF17" s="2"/>
      <c r="AG17" s="2" t="str">
        <f>$F$2</f>
        <v>SNOPR Scenario I2, I6</v>
      </c>
      <c r="AH17" s="106"/>
      <c r="AL17" s="1" t="s">
        <v>149</v>
      </c>
      <c r="AM17" s="2"/>
      <c r="AN17" s="21"/>
      <c r="AO17" s="2"/>
      <c r="AP17" s="2" t="str">
        <f>$F$2</f>
        <v>SNOPR Scenario I2, I6</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529.74366885955646</v>
      </c>
      <c r="E24" s="29">
        <v>0.12889224381958861</v>
      </c>
      <c r="F24" s="29">
        <v>0.66257784487639182</v>
      </c>
      <c r="G24" s="110">
        <v>0.20852991130401963</v>
      </c>
      <c r="K24" s="22">
        <v>2</v>
      </c>
      <c r="L24" s="23" t="s">
        <v>79</v>
      </c>
      <c r="M24" s="24">
        <v>295.29765903307884</v>
      </c>
      <c r="N24" s="29">
        <v>0.153215136279439</v>
      </c>
      <c r="O24" s="29">
        <f t="shared" ref="O24" si="6">100%-N24-P24</f>
        <v>0.68801270177295581</v>
      </c>
      <c r="P24" s="110">
        <v>0.15877216194760518</v>
      </c>
      <c r="T24" s="22">
        <v>2</v>
      </c>
      <c r="U24" s="23" t="s">
        <v>79</v>
      </c>
      <c r="V24" s="24">
        <v>1023.9909276437843</v>
      </c>
      <c r="W24" s="29">
        <v>5.7419835943325878E-2</v>
      </c>
      <c r="X24" s="29">
        <f t="shared" ref="X24" si="7">100%-W24-Y24</f>
        <v>0.59806114839671887</v>
      </c>
      <c r="Y24" s="110">
        <v>0.34451901565995524</v>
      </c>
      <c r="AC24" s="22">
        <v>2</v>
      </c>
      <c r="AD24" s="23" t="s">
        <v>79</v>
      </c>
      <c r="AE24" s="24">
        <v>480.21589285714265</v>
      </c>
      <c r="AF24" s="29">
        <v>0.18796992481203006</v>
      </c>
      <c r="AG24" s="29">
        <f t="shared" ref="AG24" si="8">100%-AF24-AH24</f>
        <v>0.57894736842105265</v>
      </c>
      <c r="AH24" s="110">
        <v>0.23308270676691728</v>
      </c>
      <c r="AL24" s="22">
        <v>2</v>
      </c>
      <c r="AM24" s="23" t="s">
        <v>79</v>
      </c>
      <c r="AN24" s="24">
        <v>1443.0557142857142</v>
      </c>
      <c r="AO24" s="29">
        <v>4.3478260869565216E-2</v>
      </c>
      <c r="AP24" s="29">
        <f t="shared" ref="AP24" si="9">100%-AO24-AQ24</f>
        <v>0.69565217391304346</v>
      </c>
      <c r="AQ24" s="110">
        <v>0.2608695652173913</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I2, I6</v>
      </c>
      <c r="G32" s="106"/>
      <c r="K32" s="1" t="s">
        <v>150</v>
      </c>
      <c r="L32" s="2"/>
      <c r="M32" s="21"/>
      <c r="N32" s="2"/>
      <c r="O32" s="2" t="str">
        <f>$F$2</f>
        <v>SNOPR Scenario I2, I6</v>
      </c>
      <c r="P32" s="106"/>
      <c r="T32" s="1" t="s">
        <v>151</v>
      </c>
      <c r="U32" s="2"/>
      <c r="V32" s="21"/>
      <c r="W32" s="2"/>
      <c r="X32" s="2" t="str">
        <f>$F$2</f>
        <v>SNOPR Scenario I2, I6</v>
      </c>
      <c r="Y32" s="106"/>
      <c r="AC32" s="1" t="s">
        <v>152</v>
      </c>
      <c r="AD32" s="2"/>
      <c r="AE32" s="21"/>
      <c r="AF32" s="2"/>
      <c r="AG32" s="2" t="str">
        <f>$F$2</f>
        <v>SNOPR Scenario I2, I6</v>
      </c>
      <c r="AH32" s="106"/>
      <c r="AL32" s="1" t="s">
        <v>153</v>
      </c>
      <c r="AM32" s="2"/>
      <c r="AN32" s="21"/>
      <c r="AO32" s="2"/>
      <c r="AP32" s="2" t="str">
        <f>$F$2</f>
        <v>SNOPR Scenario I2, I6</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456.59413090068955</v>
      </c>
      <c r="E39" s="29">
        <v>0.32035737077217613</v>
      </c>
      <c r="F39" s="29">
        <v>0.26419910657306955</v>
      </c>
      <c r="G39" s="110">
        <v>0.41544352265475432</v>
      </c>
      <c r="K39" s="22">
        <v>2</v>
      </c>
      <c r="L39" s="23" t="s">
        <v>79</v>
      </c>
      <c r="M39" s="24">
        <v>278.69342890352607</v>
      </c>
      <c r="N39" s="29">
        <v>0.40352397458116696</v>
      </c>
      <c r="O39" s="29">
        <f t="shared" ref="O39" si="10">100%-N39-P39</f>
        <v>0.25447718082033505</v>
      </c>
      <c r="P39" s="110">
        <v>0.341998844598498</v>
      </c>
      <c r="T39" s="22">
        <v>2</v>
      </c>
      <c r="U39" s="23" t="s">
        <v>79</v>
      </c>
      <c r="V39" s="24">
        <v>1053.3603101736974</v>
      </c>
      <c r="W39" s="29">
        <v>6.6079295154185022E-2</v>
      </c>
      <c r="X39" s="29">
        <f t="shared" ref="X39" si="11">100%-W39-Y39</f>
        <v>0.28986784140969168</v>
      </c>
      <c r="Y39" s="110">
        <v>0.64405286343612334</v>
      </c>
      <c r="AC39" s="22">
        <v>2</v>
      </c>
      <c r="AD39" s="23" t="s">
        <v>79</v>
      </c>
      <c r="AE39" s="24">
        <v>-199.97807692307691</v>
      </c>
      <c r="AF39" s="29">
        <v>0.4358974358974359</v>
      </c>
      <c r="AG39" s="29">
        <f t="shared" ref="AG39" si="12">100%-AF39-AH39</f>
        <v>0.33333333333333331</v>
      </c>
      <c r="AH39" s="110">
        <v>0.23076923076923078</v>
      </c>
      <c r="AL39" s="22">
        <v>2</v>
      </c>
      <c r="AM39" s="23" t="s">
        <v>79</v>
      </c>
      <c r="AN39" s="24">
        <v>1072.0894999999998</v>
      </c>
      <c r="AO39" s="29">
        <v>0</v>
      </c>
      <c r="AP39" s="29">
        <f t="shared" ref="AP39" si="13">100%-AO39-AQ39</f>
        <v>0.23076923076923073</v>
      </c>
      <c r="AQ39" s="110">
        <v>0.76923076923076927</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I2, I6</v>
      </c>
      <c r="G47" s="106"/>
      <c r="K47" s="1" t="s">
        <v>100</v>
      </c>
      <c r="L47" s="2"/>
      <c r="M47" s="21"/>
      <c r="N47" s="2"/>
      <c r="O47" s="2" t="str">
        <f>$F$2</f>
        <v>SNOPR Scenario I2, I6</v>
      </c>
      <c r="P47" s="106"/>
      <c r="T47" s="1" t="s">
        <v>97</v>
      </c>
      <c r="U47" s="2"/>
      <c r="V47" s="21"/>
      <c r="W47" s="2"/>
      <c r="X47" s="2" t="str">
        <f>$F$2</f>
        <v>SNOPR Scenario I2, I6</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617.30907932011348</v>
      </c>
      <c r="E54" s="29">
        <v>0.21099656357388316</v>
      </c>
      <c r="F54" s="29">
        <f>100%-E54-G54</f>
        <v>0.51477663230240545</v>
      </c>
      <c r="G54" s="110">
        <v>0.27422680412371137</v>
      </c>
      <c r="K54" s="22">
        <f t="shared" si="18"/>
        <v>2</v>
      </c>
      <c r="L54" s="23" t="str">
        <f>L39</f>
        <v>NWGF 92%</v>
      </c>
      <c r="M54" s="17">
        <v>588.21214592274657</v>
      </c>
      <c r="N54" s="29">
        <v>0.11712846347607053</v>
      </c>
      <c r="O54" s="29">
        <f>100%-N54-P54</f>
        <v>0.70654911838790935</v>
      </c>
      <c r="P54" s="110">
        <v>0.17632241813602015</v>
      </c>
      <c r="T54" s="22">
        <f t="shared" si="19"/>
        <v>2</v>
      </c>
      <c r="U54" s="23" t="str">
        <f>U39</f>
        <v>NWGF 92%</v>
      </c>
      <c r="V54" s="24">
        <v>631.64224101479942</v>
      </c>
      <c r="W54" s="29">
        <v>0.3237518910741301</v>
      </c>
      <c r="X54" s="29">
        <f>100%-W54-Y54</f>
        <v>0.28441754916792733</v>
      </c>
      <c r="Y54" s="110">
        <v>0.39183055975794251</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I2, I6</v>
      </c>
      <c r="G62" s="106"/>
      <c r="K62" s="1" t="s">
        <v>99</v>
      </c>
      <c r="L62" s="2"/>
      <c r="M62" s="21"/>
      <c r="N62" s="2"/>
      <c r="O62" s="2" t="str">
        <f>$F$2</f>
        <v>SNOPR Scenario I2, I6</v>
      </c>
      <c r="P62" s="106"/>
      <c r="T62" s="1" t="s">
        <v>98</v>
      </c>
      <c r="U62" s="2"/>
      <c r="V62" s="21"/>
      <c r="W62" s="21"/>
      <c r="X62" s="2" t="str">
        <f>$F$2</f>
        <v>SNOPR Scenario I2, I6</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350.81013921113697</v>
      </c>
      <c r="E69" s="29">
        <v>0.25521472392638039</v>
      </c>
      <c r="F69" s="29">
        <f>100%-E69-G69</f>
        <v>0.47116564417177909</v>
      </c>
      <c r="G69" s="110">
        <v>0.27361963190184047</v>
      </c>
      <c r="K69" s="14">
        <f t="shared" si="24"/>
        <v>2</v>
      </c>
      <c r="L69" s="15" t="str">
        <f>L54</f>
        <v>NWGF 92%</v>
      </c>
      <c r="M69" s="24">
        <v>297.0886131386863</v>
      </c>
      <c r="N69" s="29">
        <v>0.12471655328798185</v>
      </c>
      <c r="O69" s="29">
        <f>100%-N69-P69</f>
        <v>0.68934240362811794</v>
      </c>
      <c r="P69" s="110">
        <v>0.18594104308390022</v>
      </c>
      <c r="T69" s="14">
        <f t="shared" si="25"/>
        <v>2</v>
      </c>
      <c r="U69" s="15" t="str">
        <f>U54</f>
        <v>NWGF 92%</v>
      </c>
      <c r="V69" s="24">
        <v>375.8436394557823</v>
      </c>
      <c r="W69" s="29">
        <v>0.40909090909090912</v>
      </c>
      <c r="X69" s="29">
        <f>100%-W69-Y69</f>
        <v>0.21390374331550793</v>
      </c>
      <c r="Y69" s="110">
        <v>0.3770053475935829</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BI71"/>
  <sheetViews>
    <sheetView topLeftCell="AG1" workbookViewId="0">
      <selection activeCell="BF1" sqref="BF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167</v>
      </c>
      <c r="G2" s="2"/>
      <c r="K2" s="1" t="s">
        <v>142</v>
      </c>
      <c r="L2" s="2"/>
      <c r="M2" s="21"/>
      <c r="N2" s="2"/>
      <c r="O2" s="2" t="str">
        <f>$F$2</f>
        <v>SNOPR Scenario I2, I6, I13</v>
      </c>
      <c r="P2" s="106"/>
      <c r="T2" s="1" t="s">
        <v>143</v>
      </c>
      <c r="U2" s="2"/>
      <c r="V2" s="21"/>
      <c r="W2" s="2"/>
      <c r="X2" s="2" t="str">
        <f>$F$2</f>
        <v>SNOPR Scenario I2, I6, I13</v>
      </c>
      <c r="Y2" s="106"/>
      <c r="AC2" s="1" t="s">
        <v>144</v>
      </c>
      <c r="AD2" s="2"/>
      <c r="AE2" s="21"/>
      <c r="AF2" s="2"/>
      <c r="AG2" s="2" t="str">
        <f>$F$2</f>
        <v>SNOPR Scenario I2, I6, I13</v>
      </c>
      <c r="AH2" s="106"/>
      <c r="AL2" s="1" t="s">
        <v>145</v>
      </c>
      <c r="AM2" s="2"/>
      <c r="AN2" s="21"/>
      <c r="AO2" s="2"/>
      <c r="AP2" s="2" t="str">
        <f>$F$2</f>
        <v>SNOPR Scenario I2, I6, I13</v>
      </c>
      <c r="AQ2" s="106"/>
      <c r="AU2" s="1" t="s">
        <v>82</v>
      </c>
      <c r="AV2" s="2"/>
      <c r="AW2" s="21"/>
      <c r="AX2" s="2"/>
      <c r="AY2" s="2" t="str">
        <f>$F$2</f>
        <v>SNOPR Scenario I2, I6, I13</v>
      </c>
      <c r="AZ2" s="106"/>
      <c r="BD2" s="1" t="s">
        <v>84</v>
      </c>
      <c r="BE2" s="2"/>
      <c r="BF2" s="21"/>
      <c r="BG2" s="2"/>
      <c r="BH2" s="2" t="str">
        <f>$F$2</f>
        <v>SNOPR Scenario I2, I6, I13</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462.68885998916534</v>
      </c>
      <c r="E9" s="29">
        <v>0.1842</v>
      </c>
      <c r="F9" s="29">
        <v>0.55940000000000001</v>
      </c>
      <c r="G9" s="110">
        <v>0.25640000000000002</v>
      </c>
      <c r="K9" s="22">
        <v>2</v>
      </c>
      <c r="L9" s="23" t="s">
        <v>79</v>
      </c>
      <c r="M9" s="24">
        <v>265.37251913265311</v>
      </c>
      <c r="N9" s="29">
        <v>0.22621184919210055</v>
      </c>
      <c r="O9" s="29">
        <f t="shared" ref="O9" si="0">100%-N9-P9</f>
        <v>0.56691064770059385</v>
      </c>
      <c r="P9" s="110">
        <v>0.20687750310730563</v>
      </c>
      <c r="T9" s="22">
        <v>2</v>
      </c>
      <c r="U9" s="23" t="s">
        <v>79</v>
      </c>
      <c r="V9" s="24">
        <v>987.59266552020733</v>
      </c>
      <c r="W9" s="29">
        <v>6.5428109854604205E-2</v>
      </c>
      <c r="X9" s="29">
        <f t="shared" ref="X9" si="1">100%-W9-Y9</f>
        <v>0.53029079159935377</v>
      </c>
      <c r="Y9" s="110">
        <v>0.40428109854604199</v>
      </c>
      <c r="AC9" s="22">
        <v>2</v>
      </c>
      <c r="AD9" s="23" t="s">
        <v>79</v>
      </c>
      <c r="AE9" s="24">
        <v>316.96189873417711</v>
      </c>
      <c r="AF9" s="29">
        <v>0.1895734597156398</v>
      </c>
      <c r="AG9" s="29">
        <f t="shared" ref="AG9" si="2">100%-AF9-AH9</f>
        <v>0.62559241706161139</v>
      </c>
      <c r="AH9" s="110">
        <v>0.18483412322274881</v>
      </c>
      <c r="AL9" s="22">
        <v>2</v>
      </c>
      <c r="AM9" s="23" t="s">
        <v>79</v>
      </c>
      <c r="AN9" s="24">
        <v>1171.0249999999999</v>
      </c>
      <c r="AO9" s="29">
        <v>2.7777777777777776E-2</v>
      </c>
      <c r="AP9" s="29">
        <f t="shared" ref="AP9" si="3">100%-AO9-AQ9</f>
        <v>0.61111111111111116</v>
      </c>
      <c r="AQ9" s="110">
        <v>0.3611111111111111</v>
      </c>
      <c r="AU9" s="22">
        <v>2</v>
      </c>
      <c r="AV9" s="23" t="s">
        <v>79</v>
      </c>
      <c r="AW9" s="24">
        <v>266.64018973561417</v>
      </c>
      <c r="AX9" s="29">
        <v>0.22517444981213097</v>
      </c>
      <c r="AY9" s="29">
        <f t="shared" ref="AY9" si="4">100%-AX9-AZ9</f>
        <v>0.56857219538378956</v>
      </c>
      <c r="AZ9" s="110">
        <v>0.20625335480407944</v>
      </c>
      <c r="BD9" s="22">
        <v>2</v>
      </c>
      <c r="BE9" s="23" t="s">
        <v>79</v>
      </c>
      <c r="BF9" s="24">
        <v>991.90509655751623</v>
      </c>
      <c r="BG9" s="29">
        <v>6.4364207221350084E-2</v>
      </c>
      <c r="BH9" s="29">
        <f t="shared" ref="BH9" si="5">100%-BG9-BI9</f>
        <v>0.53257456828885408</v>
      </c>
      <c r="BI9" s="110">
        <v>0.40306122448979592</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I2, I6, I13</v>
      </c>
      <c r="G17" s="106"/>
      <c r="K17" s="1" t="s">
        <v>146</v>
      </c>
      <c r="L17" s="2"/>
      <c r="M17" s="21"/>
      <c r="N17" s="2"/>
      <c r="O17" s="2" t="str">
        <f>$F$2</f>
        <v>SNOPR Scenario I2, I6, I13</v>
      </c>
      <c r="P17" s="106"/>
      <c r="T17" s="1" t="s">
        <v>147</v>
      </c>
      <c r="U17" s="2"/>
      <c r="V17" s="21"/>
      <c r="W17" s="2"/>
      <c r="X17" s="2" t="str">
        <f>$F$2</f>
        <v>SNOPR Scenario I2, I6, I13</v>
      </c>
      <c r="Y17" s="106"/>
      <c r="AC17" s="1" t="s">
        <v>148</v>
      </c>
      <c r="AD17" s="2"/>
      <c r="AE17" s="21"/>
      <c r="AF17" s="2"/>
      <c r="AG17" s="2" t="str">
        <f>$F$2</f>
        <v>SNOPR Scenario I2, I6, I13</v>
      </c>
      <c r="AH17" s="106"/>
      <c r="AL17" s="1" t="s">
        <v>149</v>
      </c>
      <c r="AM17" s="2"/>
      <c r="AN17" s="21"/>
      <c r="AO17" s="2"/>
      <c r="AP17" s="2" t="str">
        <f>$F$2</f>
        <v>SNOPR Scenario I2, I6, I13</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507.95029179338258</v>
      </c>
      <c r="E24" s="29">
        <v>8.6431402151349312E-2</v>
      </c>
      <c r="F24" s="29">
        <v>0.7639177203245896</v>
      </c>
      <c r="G24" s="110">
        <v>0.14965087752406114</v>
      </c>
      <c r="K24" s="22">
        <v>2</v>
      </c>
      <c r="L24" s="23" t="s">
        <v>79</v>
      </c>
      <c r="M24" s="24">
        <v>271.83509603072969</v>
      </c>
      <c r="N24" s="29">
        <v>9.7115639057951841E-2</v>
      </c>
      <c r="O24" s="29">
        <f t="shared" ref="O24" si="6">100%-N24-P24</f>
        <v>0.79333156919820058</v>
      </c>
      <c r="P24" s="110">
        <v>0.10955279174384758</v>
      </c>
      <c r="T24" s="22">
        <v>2</v>
      </c>
      <c r="U24" s="23" t="s">
        <v>79</v>
      </c>
      <c r="V24" s="24">
        <v>887.14121495327117</v>
      </c>
      <c r="W24" s="29">
        <v>5.8165548098434001E-2</v>
      </c>
      <c r="X24" s="29">
        <f t="shared" ref="X24" si="7">100%-W24-Y24</f>
        <v>0.68083519761372113</v>
      </c>
      <c r="Y24" s="110">
        <v>0.26099925428784487</v>
      </c>
      <c r="AC24" s="22">
        <v>2</v>
      </c>
      <c r="AD24" s="23" t="s">
        <v>79</v>
      </c>
      <c r="AE24" s="24">
        <v>941.39757575757574</v>
      </c>
      <c r="AF24" s="29">
        <v>9.0225563909774431E-2</v>
      </c>
      <c r="AG24" s="29">
        <f t="shared" ref="AG24" si="8">100%-AF24-AH24</f>
        <v>0.75187969924812026</v>
      </c>
      <c r="AH24" s="110">
        <v>0.15789473684210525</v>
      </c>
      <c r="AL24" s="22">
        <v>2</v>
      </c>
      <c r="AM24" s="23" t="s">
        <v>79</v>
      </c>
      <c r="AN24" s="24">
        <v>1375.5744444444445</v>
      </c>
      <c r="AO24" s="29">
        <v>2.1739130434782608E-2</v>
      </c>
      <c r="AP24" s="29">
        <f t="shared" ref="AP24" si="9">100%-AO24-AQ24</f>
        <v>0.80434782608695654</v>
      </c>
      <c r="AQ24" s="110">
        <v>0.17391304347826086</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I2, I6, I13</v>
      </c>
      <c r="G32" s="106"/>
      <c r="K32" s="1" t="s">
        <v>150</v>
      </c>
      <c r="L32" s="2"/>
      <c r="M32" s="21"/>
      <c r="N32" s="2"/>
      <c r="O32" s="2" t="str">
        <f>$F$2</f>
        <v>SNOPR Scenario I2, I6, I13</v>
      </c>
      <c r="P32" s="106"/>
      <c r="T32" s="1" t="s">
        <v>151</v>
      </c>
      <c r="U32" s="2"/>
      <c r="V32" s="21"/>
      <c r="W32" s="2"/>
      <c r="X32" s="2" t="str">
        <f>$F$2</f>
        <v>SNOPR Scenario I2, I6, I13</v>
      </c>
      <c r="Y32" s="106"/>
      <c r="AC32" s="1" t="s">
        <v>152</v>
      </c>
      <c r="AD32" s="2"/>
      <c r="AE32" s="21"/>
      <c r="AF32" s="2"/>
      <c r="AG32" s="2" t="str">
        <f>$F$2</f>
        <v>SNOPR Scenario I2, I6, I13</v>
      </c>
      <c r="AH32" s="106"/>
      <c r="AL32" s="1" t="s">
        <v>153</v>
      </c>
      <c r="AM32" s="2"/>
      <c r="AN32" s="21"/>
      <c r="AO32" s="2"/>
      <c r="AP32" s="2" t="str">
        <f>$F$2</f>
        <v>SNOPR Scenario I2, I6, I13</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444.74209257646339</v>
      </c>
      <c r="E39" s="29">
        <v>0.29440544564986171</v>
      </c>
      <c r="F39" s="29">
        <v>0.32886619868113165</v>
      </c>
      <c r="G39" s="110">
        <v>0.37672835566900659</v>
      </c>
      <c r="K39" s="22">
        <v>2</v>
      </c>
      <c r="L39" s="23" t="s">
        <v>79</v>
      </c>
      <c r="M39" s="24">
        <v>263.2293036093418</v>
      </c>
      <c r="N39" s="29">
        <v>0.36712882726747542</v>
      </c>
      <c r="O39" s="29">
        <f t="shared" ref="O39" si="10">100%-N39-P39</f>
        <v>0.31975736568457541</v>
      </c>
      <c r="P39" s="110">
        <v>0.31311380704794917</v>
      </c>
      <c r="T39" s="22">
        <v>2</v>
      </c>
      <c r="U39" s="23" t="s">
        <v>79</v>
      </c>
      <c r="V39" s="24">
        <v>1046.086843537415</v>
      </c>
      <c r="W39" s="29">
        <v>7.4008810572687225E-2</v>
      </c>
      <c r="X39" s="29">
        <f t="shared" ref="X39" si="11">100%-W39-Y39</f>
        <v>0.35242290748898675</v>
      </c>
      <c r="Y39" s="110">
        <v>0.57356828193832599</v>
      </c>
      <c r="AC39" s="22">
        <v>2</v>
      </c>
      <c r="AD39" s="23" t="s">
        <v>79</v>
      </c>
      <c r="AE39" s="24">
        <v>-131.00282608695653</v>
      </c>
      <c r="AF39" s="29">
        <v>0.35897435897435898</v>
      </c>
      <c r="AG39" s="29">
        <f t="shared" ref="AG39" si="12">100%-AF39-AH39</f>
        <v>0.41025641025641019</v>
      </c>
      <c r="AH39" s="110">
        <v>0.23076923076923078</v>
      </c>
      <c r="AL39" s="22">
        <v>2</v>
      </c>
      <c r="AM39" s="23" t="s">
        <v>79</v>
      </c>
      <c r="AN39" s="24">
        <v>1074.1331578947368</v>
      </c>
      <c r="AO39" s="29">
        <v>3.8461538461538464E-2</v>
      </c>
      <c r="AP39" s="29">
        <f t="shared" ref="AP39" si="13">100%-AO39-AQ39</f>
        <v>0.26923076923076927</v>
      </c>
      <c r="AQ39" s="110">
        <v>0.69230769230769229</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I2, I6, I13</v>
      </c>
      <c r="G47" s="106"/>
      <c r="K47" s="1" t="s">
        <v>100</v>
      </c>
      <c r="L47" s="2"/>
      <c r="M47" s="21"/>
      <c r="N47" s="2"/>
      <c r="O47" s="2" t="str">
        <f>$F$2</f>
        <v>SNOPR Scenario I2, I6, I13</v>
      </c>
      <c r="P47" s="106"/>
      <c r="T47" s="1" t="s">
        <v>97</v>
      </c>
      <c r="U47" s="2"/>
      <c r="V47" s="21"/>
      <c r="W47" s="2"/>
      <c r="X47" s="2" t="str">
        <f>$F$2</f>
        <v>SNOPR Scenario I2, I6, I13</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561.70638935108184</v>
      </c>
      <c r="E54" s="29">
        <v>0.17457044673539518</v>
      </c>
      <c r="F54" s="29">
        <f>100%-E54-G54</f>
        <v>0.58694158075601366</v>
      </c>
      <c r="G54" s="110">
        <v>0.23848797250859108</v>
      </c>
      <c r="K54" s="22">
        <f t="shared" si="18"/>
        <v>2</v>
      </c>
      <c r="L54" s="23" t="str">
        <f>L39</f>
        <v>NWGF 92%</v>
      </c>
      <c r="M54" s="17">
        <v>438.9602409638552</v>
      </c>
      <c r="N54" s="29">
        <v>6.6750629722921909E-2</v>
      </c>
      <c r="O54" s="29">
        <f>100%-N54-P54</f>
        <v>0.79093198992443325</v>
      </c>
      <c r="P54" s="110">
        <v>0.14231738035264482</v>
      </c>
      <c r="T54" s="22">
        <f t="shared" si="19"/>
        <v>2</v>
      </c>
      <c r="U54" s="23" t="str">
        <f>U39</f>
        <v>NWGF 92%</v>
      </c>
      <c r="V54" s="24">
        <v>608.54744827586205</v>
      </c>
      <c r="W54" s="29">
        <v>0.30408472012102872</v>
      </c>
      <c r="X54" s="29">
        <f>100%-W54-Y54</f>
        <v>0.34190620272314676</v>
      </c>
      <c r="Y54" s="110">
        <v>0.35400907715582453</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I2, I6, I13</v>
      </c>
      <c r="G62" s="106"/>
      <c r="K62" s="1" t="s">
        <v>99</v>
      </c>
      <c r="L62" s="2"/>
      <c r="M62" s="21"/>
      <c r="N62" s="2"/>
      <c r="O62" s="2" t="str">
        <f>$F$2</f>
        <v>SNOPR Scenario I2, I6, I13</v>
      </c>
      <c r="P62" s="106"/>
      <c r="T62" s="1" t="s">
        <v>98</v>
      </c>
      <c r="U62" s="2"/>
      <c r="V62" s="21"/>
      <c r="W62" s="21"/>
      <c r="X62" s="2" t="str">
        <f>$F$2</f>
        <v>SNOPR Scenario I2, I6, I13</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373.79027855153208</v>
      </c>
      <c r="E69" s="29">
        <v>0.21963190184049081</v>
      </c>
      <c r="F69" s="29">
        <f>100%-E69-G69</f>
        <v>0.55950920245398761</v>
      </c>
      <c r="G69" s="110">
        <v>0.22085889570552147</v>
      </c>
      <c r="K69" s="14">
        <f t="shared" si="24"/>
        <v>2</v>
      </c>
      <c r="L69" s="15" t="str">
        <f>L54</f>
        <v>NWGF 92%</v>
      </c>
      <c r="M69" s="24">
        <v>351.23500000000007</v>
      </c>
      <c r="N69" s="29">
        <v>8.390022675736962E-2</v>
      </c>
      <c r="O69" s="29">
        <f>100%-N69-P69</f>
        <v>0.80045351473922899</v>
      </c>
      <c r="P69" s="110">
        <v>0.11564625850340136</v>
      </c>
      <c r="T69" s="14">
        <f t="shared" si="25"/>
        <v>2</v>
      </c>
      <c r="U69" s="15" t="str">
        <f>U54</f>
        <v>NWGF 92%</v>
      </c>
      <c r="V69" s="24">
        <v>381.11450184501837</v>
      </c>
      <c r="W69" s="29">
        <v>0.37967914438502676</v>
      </c>
      <c r="X69" s="29">
        <f>100%-W69-Y69</f>
        <v>0.27540106951871662</v>
      </c>
      <c r="Y69" s="110">
        <v>0.34491978609625668</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BI71"/>
  <sheetViews>
    <sheetView topLeftCell="AG1" workbookViewId="0">
      <selection activeCell="BD1" sqref="BD1:BI1048576"/>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168</v>
      </c>
      <c r="G2" s="2"/>
      <c r="K2" s="1" t="s">
        <v>142</v>
      </c>
      <c r="L2" s="2"/>
      <c r="M2" s="21"/>
      <c r="N2" s="2"/>
      <c r="O2" s="2" t="str">
        <f>$F$2</f>
        <v>SNOPR Scenario I17</v>
      </c>
      <c r="P2" s="106"/>
      <c r="T2" s="1" t="s">
        <v>143</v>
      </c>
      <c r="U2" s="2"/>
      <c r="V2" s="21"/>
      <c r="W2" s="2"/>
      <c r="X2" s="2" t="str">
        <f>$F$2</f>
        <v>SNOPR Scenario I17</v>
      </c>
      <c r="Y2" s="106"/>
      <c r="AC2" s="1" t="s">
        <v>144</v>
      </c>
      <c r="AD2" s="2"/>
      <c r="AE2" s="21"/>
      <c r="AF2" s="2"/>
      <c r="AG2" s="2" t="str">
        <f>$F$2</f>
        <v>SNOPR Scenario I17</v>
      </c>
      <c r="AH2" s="106"/>
      <c r="AL2" s="1" t="s">
        <v>145</v>
      </c>
      <c r="AM2" s="2"/>
      <c r="AN2" s="21"/>
      <c r="AO2" s="2"/>
      <c r="AP2" s="2" t="str">
        <f>$F$2</f>
        <v>SNOPR Scenario I17</v>
      </c>
      <c r="AQ2" s="106"/>
      <c r="AU2" s="1" t="s">
        <v>82</v>
      </c>
      <c r="AV2" s="2"/>
      <c r="AW2" s="21"/>
      <c r="AX2" s="2"/>
      <c r="AY2" s="2" t="str">
        <f>$F$2</f>
        <v>SNOPR Scenario I17</v>
      </c>
      <c r="AZ2" s="106"/>
      <c r="BD2" s="1" t="s">
        <v>84</v>
      </c>
      <c r="BE2" s="2"/>
      <c r="BF2" s="21"/>
      <c r="BG2" s="2"/>
      <c r="BH2" s="2" t="str">
        <f>$F$2</f>
        <v>SNOPR Scenario I17</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591.74438224064511</v>
      </c>
      <c r="E9" s="29">
        <v>0.17199999999999999</v>
      </c>
      <c r="F9" s="29">
        <v>0.4753</v>
      </c>
      <c r="G9" s="110">
        <v>0.35270000000000001</v>
      </c>
      <c r="K9" s="22">
        <v>2</v>
      </c>
      <c r="L9" s="23" t="s">
        <v>79</v>
      </c>
      <c r="M9" s="24">
        <v>391.12176861702108</v>
      </c>
      <c r="N9" s="29">
        <v>0.22013534042259356</v>
      </c>
      <c r="O9" s="29">
        <f t="shared" ref="O9" si="0">100%-N9-P9</f>
        <v>0.48073470515122224</v>
      </c>
      <c r="P9" s="110">
        <v>0.29912995442618423</v>
      </c>
      <c r="T9" s="22">
        <v>2</v>
      </c>
      <c r="U9" s="23" t="s">
        <v>79</v>
      </c>
      <c r="V9" s="24">
        <v>1156.4999702602217</v>
      </c>
      <c r="W9" s="29">
        <v>2.9483037156704361E-2</v>
      </c>
      <c r="X9" s="29">
        <f t="shared" ref="X9" si="1">100%-W9-Y9</f>
        <v>0.45678513731825532</v>
      </c>
      <c r="Y9" s="110">
        <v>0.51373182552504038</v>
      </c>
      <c r="AC9" s="22">
        <v>2</v>
      </c>
      <c r="AD9" s="23" t="s">
        <v>79</v>
      </c>
      <c r="AE9" s="24">
        <v>299.88685185185199</v>
      </c>
      <c r="AF9" s="29">
        <v>0.25118483412322273</v>
      </c>
      <c r="AG9" s="29">
        <f t="shared" ref="AG9" si="2">100%-AF9-AH9</f>
        <v>0.48815165876777245</v>
      </c>
      <c r="AH9" s="110">
        <v>0.26066350710900477</v>
      </c>
      <c r="AL9" s="22">
        <v>2</v>
      </c>
      <c r="AM9" s="23" t="s">
        <v>79</v>
      </c>
      <c r="AN9" s="24">
        <v>1364.2673529411766</v>
      </c>
      <c r="AO9" s="29">
        <v>0</v>
      </c>
      <c r="AP9" s="29">
        <f t="shared" ref="AP9" si="3">100%-AO9-AQ9</f>
        <v>0.52777777777777779</v>
      </c>
      <c r="AQ9" s="110">
        <v>0.47222222222222221</v>
      </c>
      <c r="AU9" s="22">
        <v>2</v>
      </c>
      <c r="AV9" s="23" t="s">
        <v>79</v>
      </c>
      <c r="AW9" s="24">
        <v>388.57436142709389</v>
      </c>
      <c r="AX9" s="29">
        <v>0.2210144927536232</v>
      </c>
      <c r="AY9" s="29">
        <f t="shared" ref="AY9" si="4">100%-AX9-AZ9</f>
        <v>0.48094471282877083</v>
      </c>
      <c r="AZ9" s="110">
        <v>0.298040794417606</v>
      </c>
      <c r="BD9" s="22">
        <v>2</v>
      </c>
      <c r="BE9" s="23" t="s">
        <v>79</v>
      </c>
      <c r="BF9" s="24">
        <v>1161.6225888324866</v>
      </c>
      <c r="BG9" s="29">
        <v>2.8649921507064365E-2</v>
      </c>
      <c r="BH9" s="29">
        <f t="shared" ref="BH9" si="5">100%-BG9-BI9</f>
        <v>0.45879120879120883</v>
      </c>
      <c r="BI9" s="110">
        <v>0.51255886970172682</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I17</v>
      </c>
      <c r="G17" s="106"/>
      <c r="K17" s="1" t="s">
        <v>146</v>
      </c>
      <c r="L17" s="2"/>
      <c r="M17" s="21"/>
      <c r="N17" s="2"/>
      <c r="O17" s="2" t="str">
        <f>$F$2</f>
        <v>SNOPR Scenario I17</v>
      </c>
      <c r="P17" s="106"/>
      <c r="T17" s="1" t="s">
        <v>147</v>
      </c>
      <c r="U17" s="2"/>
      <c r="V17" s="21"/>
      <c r="W17" s="2"/>
      <c r="X17" s="2" t="str">
        <f>$F$2</f>
        <v>SNOPR Scenario I17</v>
      </c>
      <c r="Y17" s="106"/>
      <c r="AC17" s="1" t="s">
        <v>148</v>
      </c>
      <c r="AD17" s="2"/>
      <c r="AE17" s="21"/>
      <c r="AF17" s="2"/>
      <c r="AG17" s="2" t="str">
        <f>$F$2</f>
        <v>SNOPR Scenario I17</v>
      </c>
      <c r="AH17" s="106"/>
      <c r="AL17" s="1" t="s">
        <v>149</v>
      </c>
      <c r="AM17" s="2"/>
      <c r="AN17" s="21"/>
      <c r="AO17" s="2"/>
      <c r="AP17" s="2" t="str">
        <f>$F$2</f>
        <v>SNOPR Scenario I17</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v>1817.2139999999999</v>
      </c>
      <c r="AO23" s="29"/>
      <c r="AP23" s="29"/>
      <c r="AQ23" s="110"/>
    </row>
    <row r="24" spans="2:43" x14ac:dyDescent="0.25">
      <c r="B24" s="22">
        <v>2</v>
      </c>
      <c r="C24" s="32" t="s">
        <v>79</v>
      </c>
      <c r="D24" s="119">
        <v>694.15834805535167</v>
      </c>
      <c r="E24" s="29">
        <v>9.0394414040384979E-2</v>
      </c>
      <c r="F24" s="29">
        <v>0.66257784487639182</v>
      </c>
      <c r="G24" s="110">
        <v>0.24702774108322326</v>
      </c>
      <c r="K24" s="22">
        <v>2</v>
      </c>
      <c r="L24" s="23" t="s">
        <v>79</v>
      </c>
      <c r="M24" s="24">
        <v>484.75808312128953</v>
      </c>
      <c r="N24" s="29">
        <v>0.1114051336332363</v>
      </c>
      <c r="O24" s="29">
        <f t="shared" ref="O24" si="6">100%-N24-P24</f>
        <v>0.68801270177295581</v>
      </c>
      <c r="P24" s="110">
        <v>0.2005821645938079</v>
      </c>
      <c r="T24" s="22">
        <v>2</v>
      </c>
      <c r="U24" s="23" t="s">
        <v>79</v>
      </c>
      <c r="V24" s="24">
        <v>1135.7830797773647</v>
      </c>
      <c r="W24" s="29">
        <v>2.6845637583892617E-2</v>
      </c>
      <c r="X24" s="29">
        <f t="shared" ref="X24" si="7">100%-W24-Y24</f>
        <v>0.59806114839671887</v>
      </c>
      <c r="Y24" s="110">
        <v>0.3750932140193885</v>
      </c>
      <c r="AC24" s="22">
        <v>2</v>
      </c>
      <c r="AD24" s="23" t="s">
        <v>79</v>
      </c>
      <c r="AE24" s="24">
        <v>630.48125000000016</v>
      </c>
      <c r="AF24" s="29">
        <v>0.16541353383458646</v>
      </c>
      <c r="AG24" s="29">
        <f t="shared" ref="AG24" si="8">100%-AF24-AH24</f>
        <v>0.57894736842105265</v>
      </c>
      <c r="AH24" s="110">
        <v>0.25563909774436089</v>
      </c>
      <c r="AL24" s="22">
        <v>2</v>
      </c>
      <c r="AM24" s="23" t="s">
        <v>79</v>
      </c>
      <c r="AN24" s="24">
        <v>1580.8121428571426</v>
      </c>
      <c r="AO24" s="29">
        <v>0</v>
      </c>
      <c r="AP24" s="29">
        <f t="shared" ref="AP24" si="9">100%-AO24-AQ24</f>
        <v>0.69565217391304346</v>
      </c>
      <c r="AQ24" s="110">
        <v>0.30434782608695654</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v>864.44999999999982</v>
      </c>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v>765.64456521739146</v>
      </c>
      <c r="AO26" s="30"/>
      <c r="AP26" s="30"/>
      <c r="AQ26" s="111"/>
    </row>
    <row r="32" spans="2:43" x14ac:dyDescent="0.25">
      <c r="B32" s="1" t="s">
        <v>12</v>
      </c>
      <c r="C32" s="2"/>
      <c r="D32" s="21"/>
      <c r="E32" s="2"/>
      <c r="F32" s="2" t="str">
        <f>$F$2</f>
        <v>SNOPR Scenario I17</v>
      </c>
      <c r="G32" s="106"/>
      <c r="K32" s="1" t="s">
        <v>150</v>
      </c>
      <c r="L32" s="2"/>
      <c r="M32" s="21"/>
      <c r="N32" s="2"/>
      <c r="O32" s="2" t="str">
        <f>$F$2</f>
        <v>SNOPR Scenario I17</v>
      </c>
      <c r="P32" s="106"/>
      <c r="T32" s="1" t="s">
        <v>151</v>
      </c>
      <c r="U32" s="2"/>
      <c r="V32" s="21"/>
      <c r="W32" s="2"/>
      <c r="X32" s="2" t="str">
        <f>$F$2</f>
        <v>SNOPR Scenario I17</v>
      </c>
      <c r="Y32" s="106"/>
      <c r="AC32" s="1" t="s">
        <v>152</v>
      </c>
      <c r="AD32" s="2"/>
      <c r="AE32" s="21"/>
      <c r="AF32" s="2"/>
      <c r="AG32" s="2" t="str">
        <f>$F$2</f>
        <v>SNOPR Scenario I17</v>
      </c>
      <c r="AH32" s="106"/>
      <c r="AL32" s="1" t="s">
        <v>153</v>
      </c>
      <c r="AM32" s="2"/>
      <c r="AN32" s="21"/>
      <c r="AO32" s="2"/>
      <c r="AP32" s="2" t="str">
        <f>$F$2</f>
        <v>SNOPR Scenario I17</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538.80533312913974</v>
      </c>
      <c r="E39" s="29">
        <v>0.26398638587534567</v>
      </c>
      <c r="F39" s="29">
        <v>0.26419910657306955</v>
      </c>
      <c r="G39" s="110">
        <v>0.47181450755158477</v>
      </c>
      <c r="K39" s="22">
        <v>2</v>
      </c>
      <c r="L39" s="23" t="s">
        <v>79</v>
      </c>
      <c r="M39" s="24">
        <v>348.34872917473825</v>
      </c>
      <c r="N39" s="29">
        <v>0.33882149046793764</v>
      </c>
      <c r="O39" s="29">
        <f t="shared" ref="O39" si="10">100%-N39-P39</f>
        <v>0.25447718082033505</v>
      </c>
      <c r="P39" s="110">
        <v>0.40670132871172732</v>
      </c>
      <c r="T39" s="22">
        <v>2</v>
      </c>
      <c r="U39" s="23" t="s">
        <v>79</v>
      </c>
      <c r="V39" s="24">
        <v>1170.3540694789078</v>
      </c>
      <c r="W39" s="29">
        <v>3.2599118942731278E-2</v>
      </c>
      <c r="X39" s="29">
        <f t="shared" ref="X39" si="11">100%-W39-Y39</f>
        <v>0.28986784140969168</v>
      </c>
      <c r="Y39" s="110">
        <v>0.67753303964757705</v>
      </c>
      <c r="AC39" s="22">
        <v>2</v>
      </c>
      <c r="AD39" s="23" t="s">
        <v>79</v>
      </c>
      <c r="AE39" s="24">
        <v>-56.13788461538465</v>
      </c>
      <c r="AF39" s="29">
        <v>0.39743589743589741</v>
      </c>
      <c r="AG39" s="29">
        <f t="shared" ref="AG39" si="12">100%-AF39-AH39</f>
        <v>0.33333333333333343</v>
      </c>
      <c r="AH39" s="110">
        <v>0.26923076923076922</v>
      </c>
      <c r="AL39" s="22">
        <v>2</v>
      </c>
      <c r="AM39" s="23" t="s">
        <v>79</v>
      </c>
      <c r="AN39" s="24">
        <v>1212.6859999999999</v>
      </c>
      <c r="AO39" s="29">
        <v>0</v>
      </c>
      <c r="AP39" s="29">
        <f t="shared" ref="AP39" si="13">100%-AO39-AQ39</f>
        <v>0.23076923076923073</v>
      </c>
      <c r="AQ39" s="110">
        <v>0.76923076923076927</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I17</v>
      </c>
      <c r="G47" s="106"/>
      <c r="K47" s="1" t="s">
        <v>100</v>
      </c>
      <c r="L47" s="2"/>
      <c r="M47" s="21"/>
      <c r="N47" s="2"/>
      <c r="O47" s="2" t="str">
        <f>$F$2</f>
        <v>SNOPR Scenario I17</v>
      </c>
      <c r="P47" s="106"/>
      <c r="T47" s="1" t="s">
        <v>97</v>
      </c>
      <c r="U47" s="2"/>
      <c r="V47" s="21"/>
      <c r="W47" s="2"/>
      <c r="X47" s="2" t="str">
        <f>$F$2</f>
        <v>SNOPR Scenario I17</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752.93705382436337</v>
      </c>
      <c r="E54" s="29">
        <v>0.1670103092783505</v>
      </c>
      <c r="F54" s="29">
        <f>100%-E54-G54</f>
        <v>0.51477663230240556</v>
      </c>
      <c r="G54" s="110">
        <v>0.31821305841924397</v>
      </c>
      <c r="K54" s="22">
        <f t="shared" si="18"/>
        <v>2</v>
      </c>
      <c r="L54" s="23" t="str">
        <f>L39</f>
        <v>NWGF 92%</v>
      </c>
      <c r="M54" s="17">
        <v>767.72399141630876</v>
      </c>
      <c r="N54" s="29">
        <v>8.1863979848866494E-2</v>
      </c>
      <c r="O54" s="29">
        <f>100%-N54-P54</f>
        <v>0.70654911838790935</v>
      </c>
      <c r="P54" s="110">
        <v>0.21158690176322417</v>
      </c>
      <c r="T54" s="22">
        <f t="shared" si="19"/>
        <v>2</v>
      </c>
      <c r="U54" s="23" t="str">
        <f>U39</f>
        <v>NWGF 92%</v>
      </c>
      <c r="V54" s="24">
        <v>745.65300211416479</v>
      </c>
      <c r="W54" s="29">
        <v>0.2692889561270802</v>
      </c>
      <c r="X54" s="29">
        <f>100%-W54-Y54</f>
        <v>0.28441754916792744</v>
      </c>
      <c r="Y54" s="110">
        <v>0.44629349470499241</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I17</v>
      </c>
      <c r="G62" s="106"/>
      <c r="K62" s="1" t="s">
        <v>99</v>
      </c>
      <c r="L62" s="2"/>
      <c r="M62" s="21"/>
      <c r="N62" s="2"/>
      <c r="O62" s="2" t="str">
        <f>$F$2</f>
        <v>SNOPR Scenario I17</v>
      </c>
      <c r="P62" s="106"/>
      <c r="T62" s="1" t="s">
        <v>98</v>
      </c>
      <c r="U62" s="2"/>
      <c r="V62" s="21"/>
      <c r="W62" s="21"/>
      <c r="X62" s="2" t="str">
        <f>$F$2</f>
        <v>SNOPR Scenario I17</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446.20470997679803</v>
      </c>
      <c r="E69" s="29">
        <v>0.20490797546012271</v>
      </c>
      <c r="F69" s="29">
        <f>100%-E69-G69</f>
        <v>0.47116564417177909</v>
      </c>
      <c r="G69" s="110">
        <v>0.32392638036809818</v>
      </c>
      <c r="K69" s="14">
        <f t="shared" si="24"/>
        <v>2</v>
      </c>
      <c r="L69" s="15" t="str">
        <f>L54</f>
        <v>NWGF 92%</v>
      </c>
      <c r="M69" s="24">
        <v>513.36810218978087</v>
      </c>
      <c r="N69" s="29">
        <v>8.1632653061224483E-2</v>
      </c>
      <c r="O69" s="29">
        <f>100%-N69-P69</f>
        <v>0.68934240362811794</v>
      </c>
      <c r="P69" s="110">
        <v>0.22902494331065759</v>
      </c>
      <c r="T69" s="14">
        <f t="shared" si="25"/>
        <v>2</v>
      </c>
      <c r="U69" s="15" t="str">
        <f>U54</f>
        <v>NWGF 92%</v>
      </c>
      <c r="V69" s="24">
        <v>414.90748299319699</v>
      </c>
      <c r="W69" s="29">
        <v>0.3502673796791444</v>
      </c>
      <c r="X69" s="29">
        <f>100%-W69-Y69</f>
        <v>0.21390374331550793</v>
      </c>
      <c r="Y69" s="110">
        <v>0.43582887700534761</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AW3:AZ3"/>
    <mergeCell ref="BF3:BI3"/>
    <mergeCell ref="D63:G63"/>
    <mergeCell ref="M63:P63"/>
    <mergeCell ref="V63:Y63"/>
    <mergeCell ref="D33:G33"/>
    <mergeCell ref="M33:P33"/>
    <mergeCell ref="V33:Y33"/>
    <mergeCell ref="AE33:AH33"/>
    <mergeCell ref="AN33:AQ33"/>
    <mergeCell ref="D48:G48"/>
    <mergeCell ref="M48:P48"/>
    <mergeCell ref="V48:Y48"/>
    <mergeCell ref="D3:G3"/>
    <mergeCell ref="M3:P3"/>
    <mergeCell ref="V3:Y3"/>
    <mergeCell ref="AE3:AH3"/>
    <mergeCell ref="AN3:AQ3"/>
    <mergeCell ref="D18:G18"/>
    <mergeCell ref="M18:P18"/>
    <mergeCell ref="V18:Y18"/>
    <mergeCell ref="AE18:AH18"/>
    <mergeCell ref="AN18:AQ1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BI71"/>
  <sheetViews>
    <sheetView workbookViewId="0">
      <selection activeCell="P30" sqref="P30"/>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214</v>
      </c>
      <c r="G2" s="2"/>
      <c r="K2" s="1" t="s">
        <v>142</v>
      </c>
      <c r="L2" s="2"/>
      <c r="M2" s="21"/>
      <c r="N2" s="2"/>
      <c r="O2" s="2" t="str">
        <f>$F$2</f>
        <v>SNOPR Scenario 39</v>
      </c>
      <c r="P2" s="106"/>
      <c r="T2" s="1" t="s">
        <v>143</v>
      </c>
      <c r="U2" s="2"/>
      <c r="V2" s="21"/>
      <c r="W2" s="2"/>
      <c r="X2" s="2" t="str">
        <f>$F$2</f>
        <v>SNOPR Scenario 39</v>
      </c>
      <c r="Y2" s="106"/>
      <c r="AC2" s="1" t="s">
        <v>144</v>
      </c>
      <c r="AD2" s="2"/>
      <c r="AE2" s="21"/>
      <c r="AF2" s="2"/>
      <c r="AG2" s="2" t="str">
        <f>$F$2</f>
        <v>SNOPR Scenario 39</v>
      </c>
      <c r="AH2" s="106"/>
      <c r="AL2" s="1" t="s">
        <v>145</v>
      </c>
      <c r="AM2" s="2"/>
      <c r="AN2" s="21"/>
      <c r="AO2" s="2"/>
      <c r="AP2" s="2" t="str">
        <f>$F$2</f>
        <v>SNOPR Scenario 39</v>
      </c>
      <c r="AQ2" s="106"/>
      <c r="AU2" s="1" t="s">
        <v>82</v>
      </c>
      <c r="AV2" s="2"/>
      <c r="AW2" s="21"/>
      <c r="AX2" s="2"/>
      <c r="AY2" s="2" t="str">
        <f>$F$2</f>
        <v>SNOPR Scenario 39</v>
      </c>
      <c r="AZ2" s="106"/>
      <c r="BD2" s="1" t="s">
        <v>84</v>
      </c>
      <c r="BE2" s="2"/>
      <c r="BF2" s="21"/>
      <c r="BG2" s="2"/>
      <c r="BH2" s="2" t="str">
        <f>$F$2</f>
        <v>SNOPR Scenario 39</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96.29845169033284</v>
      </c>
      <c r="E9" s="29">
        <v>0.20810000000000001</v>
      </c>
      <c r="F9" s="29">
        <v>0.58130000000000004</v>
      </c>
      <c r="G9" s="110">
        <v>0.21060000000000001</v>
      </c>
      <c r="K9" s="22">
        <v>2</v>
      </c>
      <c r="L9" s="23" t="s">
        <v>79</v>
      </c>
      <c r="M9" s="24">
        <v>-3.4829420248053164</v>
      </c>
      <c r="N9" s="29">
        <v>0.2686093081066151</v>
      </c>
      <c r="O9" s="29">
        <f t="shared" ref="O9" si="0">100%-N9-P9</f>
        <v>0.52119872945725731</v>
      </c>
      <c r="P9" s="110">
        <v>0.21019196243612762</v>
      </c>
      <c r="T9" s="22">
        <v>2</v>
      </c>
      <c r="U9" s="23" t="s">
        <v>79</v>
      </c>
      <c r="V9" s="24">
        <v>689.67268292682888</v>
      </c>
      <c r="W9" s="29">
        <v>2.827140549273021E-2</v>
      </c>
      <c r="X9" s="29">
        <f t="shared" ref="X9" si="1">100%-W9-Y9</f>
        <v>0.75161550888529882</v>
      </c>
      <c r="Y9" s="110">
        <v>0.22011308562197093</v>
      </c>
      <c r="AC9" s="22">
        <v>2</v>
      </c>
      <c r="AD9" s="23" t="s">
        <v>79</v>
      </c>
      <c r="AE9" s="24">
        <v>-237.76505263157907</v>
      </c>
      <c r="AF9" s="29">
        <v>0.3127962085308057</v>
      </c>
      <c r="AG9" s="29">
        <f t="shared" ref="AG9" si="2">100%-AF9-AH9</f>
        <v>0.54976303317535546</v>
      </c>
      <c r="AH9" s="110">
        <v>0.13744075829383887</v>
      </c>
      <c r="AL9" s="22">
        <v>2</v>
      </c>
      <c r="AM9" s="23" t="s">
        <v>79</v>
      </c>
      <c r="AN9" s="24">
        <v>1371.575</v>
      </c>
      <c r="AO9" s="29">
        <v>0</v>
      </c>
      <c r="AP9" s="29">
        <f t="shared" ref="AP9" si="3">100%-AO9-AQ9</f>
        <v>0.86111111111111116</v>
      </c>
      <c r="AQ9" s="110">
        <v>0.1388888888888889</v>
      </c>
      <c r="AU9" s="22">
        <v>2</v>
      </c>
      <c r="AV9" s="23" t="s">
        <v>79</v>
      </c>
      <c r="AW9" s="24">
        <v>-9.7313419427288252</v>
      </c>
      <c r="AX9" s="29">
        <v>0.2698604401502952</v>
      </c>
      <c r="AY9" s="29">
        <f t="shared" ref="AY9" si="4">100%-AX9-AZ9</f>
        <v>0.52200751476113794</v>
      </c>
      <c r="AZ9" s="110">
        <v>0.20813204508856684</v>
      </c>
      <c r="BD9" s="22">
        <v>2</v>
      </c>
      <c r="BE9" s="23" t="s">
        <v>79</v>
      </c>
      <c r="BF9" s="24">
        <v>700.58311999999978</v>
      </c>
      <c r="BG9" s="29">
        <v>2.7472527472527472E-2</v>
      </c>
      <c r="BH9" s="29">
        <f t="shared" ref="BH9" si="5">100%-BG9-BI9</f>
        <v>0.75470957613814749</v>
      </c>
      <c r="BI9" s="110">
        <v>0.21781789638932497</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39</v>
      </c>
      <c r="G17" s="106"/>
      <c r="K17" s="1" t="s">
        <v>146</v>
      </c>
      <c r="L17" s="2"/>
      <c r="M17" s="21"/>
      <c r="N17" s="2"/>
      <c r="O17" s="2" t="str">
        <f>$F$2</f>
        <v>SNOPR Scenario 39</v>
      </c>
      <c r="P17" s="106"/>
      <c r="T17" s="1" t="s">
        <v>147</v>
      </c>
      <c r="U17" s="2"/>
      <c r="V17" s="21"/>
      <c r="W17" s="2"/>
      <c r="X17" s="2" t="str">
        <f>$F$2</f>
        <v>SNOPR Scenario 39</v>
      </c>
      <c r="Y17" s="106"/>
      <c r="AC17" s="1" t="s">
        <v>148</v>
      </c>
      <c r="AD17" s="2"/>
      <c r="AE17" s="21"/>
      <c r="AF17" s="2"/>
      <c r="AG17" s="2" t="str">
        <f>$F$2</f>
        <v>SNOPR Scenario 39</v>
      </c>
      <c r="AH17" s="106"/>
      <c r="AL17" s="1" t="s">
        <v>149</v>
      </c>
      <c r="AM17" s="2"/>
      <c r="AN17" s="21"/>
      <c r="AO17" s="2"/>
      <c r="AP17" s="2" t="str">
        <f>$F$2</f>
        <v>SNOPR Scenario 39</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c r="AO23" s="29"/>
      <c r="AP23" s="29"/>
      <c r="AQ23" s="110"/>
    </row>
    <row r="24" spans="2:43" x14ac:dyDescent="0.25">
      <c r="B24" s="22">
        <v>2</v>
      </c>
      <c r="C24" s="32" t="s">
        <v>79</v>
      </c>
      <c r="D24" s="119">
        <v>-45.665149078089115</v>
      </c>
      <c r="E24" s="29">
        <v>0.14417814682015476</v>
      </c>
      <c r="F24" s="29">
        <v>0.70296282317418379</v>
      </c>
      <c r="G24" s="110">
        <v>0.15285903000566145</v>
      </c>
      <c r="K24" s="22">
        <v>2</v>
      </c>
      <c r="L24" s="23" t="s">
        <v>79</v>
      </c>
      <c r="M24" s="24">
        <v>-334.90523364485978</v>
      </c>
      <c r="N24" s="29">
        <v>0.18285260650965865</v>
      </c>
      <c r="O24" s="29">
        <f t="shared" ref="O24" si="6">100%-N24-P24</f>
        <v>0.7168563111934374</v>
      </c>
      <c r="P24" s="110">
        <v>0.10029108229690395</v>
      </c>
      <c r="T24" s="22">
        <v>2</v>
      </c>
      <c r="U24" s="23" t="s">
        <v>79</v>
      </c>
      <c r="V24" s="24">
        <v>598.28442516268888</v>
      </c>
      <c r="W24" s="29">
        <v>3.877703206562267E-2</v>
      </c>
      <c r="X24" s="29">
        <f t="shared" ref="X24" si="7">100%-W24-Y24</f>
        <v>0.65622669649515286</v>
      </c>
      <c r="Y24" s="110">
        <v>0.30499627143922448</v>
      </c>
      <c r="AC24" s="22">
        <v>2</v>
      </c>
      <c r="AD24" s="23" t="s">
        <v>79</v>
      </c>
      <c r="AE24" s="24">
        <v>-92.522727272727252</v>
      </c>
      <c r="AF24" s="29">
        <v>0.15789473684210525</v>
      </c>
      <c r="AG24" s="29">
        <f t="shared" ref="AG24" si="8">100%-AF24-AH24</f>
        <v>0.75187969924812026</v>
      </c>
      <c r="AH24" s="110">
        <v>9.0225563909774431E-2</v>
      </c>
      <c r="AL24" s="22">
        <v>2</v>
      </c>
      <c r="AM24" s="23" t="s">
        <v>79</v>
      </c>
      <c r="AN24" s="24">
        <v>1371.575</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c r="AO26" s="30"/>
      <c r="AP26" s="30"/>
      <c r="AQ26" s="111"/>
    </row>
    <row r="32" spans="2:43" x14ac:dyDescent="0.25">
      <c r="B32" s="1" t="s">
        <v>12</v>
      </c>
      <c r="C32" s="2"/>
      <c r="D32" s="21"/>
      <c r="E32" s="2"/>
      <c r="F32" s="2" t="str">
        <f>$F$2</f>
        <v>SNOPR Scenario 39</v>
      </c>
      <c r="G32" s="106"/>
      <c r="K32" s="1" t="s">
        <v>150</v>
      </c>
      <c r="L32" s="2"/>
      <c r="M32" s="21"/>
      <c r="N32" s="2"/>
      <c r="O32" s="2" t="str">
        <f>$F$2</f>
        <v>SNOPR Scenario 39</v>
      </c>
      <c r="P32" s="106"/>
      <c r="T32" s="1" t="s">
        <v>151</v>
      </c>
      <c r="U32" s="2"/>
      <c r="V32" s="21"/>
      <c r="W32" s="2"/>
      <c r="X32" s="2" t="str">
        <f>$F$2</f>
        <v>SNOPR Scenario 39</v>
      </c>
      <c r="Y32" s="106"/>
      <c r="AC32" s="1" t="s">
        <v>152</v>
      </c>
      <c r="AD32" s="2"/>
      <c r="AE32" s="21"/>
      <c r="AF32" s="2"/>
      <c r="AG32" s="2" t="str">
        <f>$F$2</f>
        <v>SNOPR Scenario 39</v>
      </c>
      <c r="AH32" s="106"/>
      <c r="AL32" s="1" t="s">
        <v>153</v>
      </c>
      <c r="AM32" s="2"/>
      <c r="AN32" s="21"/>
      <c r="AO32" s="2"/>
      <c r="AP32" s="2" t="str">
        <f>$F$2</f>
        <v>SNOPR Scenario 39</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181.81345651601035</v>
      </c>
      <c r="E39" s="29">
        <v>0.2801531589023612</v>
      </c>
      <c r="F39" s="29">
        <v>0.44416081684747927</v>
      </c>
      <c r="G39" s="110">
        <v>0.27568602425015953</v>
      </c>
      <c r="K39" s="22">
        <v>2</v>
      </c>
      <c r="L39" s="23" t="s">
        <v>79</v>
      </c>
      <c r="M39" s="24">
        <v>144.46109303295793</v>
      </c>
      <c r="N39" s="29">
        <v>0.36221837088388215</v>
      </c>
      <c r="O39" s="29">
        <f t="shared" ref="O39" si="10">100%-N39-P39</f>
        <v>0.30762564991334485</v>
      </c>
      <c r="P39" s="110">
        <v>0.33015597920277295</v>
      </c>
      <c r="T39" s="22">
        <v>2</v>
      </c>
      <c r="U39" s="23" t="s">
        <v>79</v>
      </c>
      <c r="V39" s="24">
        <v>963.24402597402593</v>
      </c>
      <c r="W39" s="29">
        <v>1.5859030837004406E-2</v>
      </c>
      <c r="X39" s="29">
        <f t="shared" ref="X39" si="11">100%-W39-Y39</f>
        <v>0.86431718061674012</v>
      </c>
      <c r="Y39" s="110">
        <v>0.1198237885462555</v>
      </c>
      <c r="AC39" s="22">
        <v>2</v>
      </c>
      <c r="AD39" s="23" t="s">
        <v>79</v>
      </c>
      <c r="AE39" s="24">
        <v>-315.07145161290327</v>
      </c>
      <c r="AF39" s="29">
        <v>0.57692307692307687</v>
      </c>
      <c r="AG39" s="29">
        <f t="shared" ref="AG39" si="12">100%-AF39-AH39</f>
        <v>0.20512820512820518</v>
      </c>
      <c r="AH39" s="110">
        <v>0.21794871794871795</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39</v>
      </c>
      <c r="G47" s="106"/>
      <c r="K47" s="1" t="s">
        <v>100</v>
      </c>
      <c r="L47" s="2"/>
      <c r="M47" s="21"/>
      <c r="N47" s="2"/>
      <c r="O47" s="2" t="str">
        <f>$F$2</f>
        <v>SNOPR Scenario 39</v>
      </c>
      <c r="P47" s="106"/>
      <c r="T47" s="1" t="s">
        <v>97</v>
      </c>
      <c r="U47" s="2"/>
      <c r="V47" s="21"/>
      <c r="W47" s="2"/>
      <c r="X47" s="2" t="str">
        <f>$F$2</f>
        <v>SNOPR Scenario 39</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280.15144444444451</v>
      </c>
      <c r="E54" s="29">
        <v>0.18144329896907216</v>
      </c>
      <c r="F54" s="29">
        <f>100%-E54-G54</f>
        <v>0.62886597938144329</v>
      </c>
      <c r="G54" s="110">
        <v>0.18969072164948453</v>
      </c>
      <c r="K54" s="22">
        <f t="shared" si="18"/>
        <v>2</v>
      </c>
      <c r="L54" s="23" t="str">
        <f>L39</f>
        <v>NWGF 92%</v>
      </c>
      <c r="M54" s="17">
        <v>121.93005464480869</v>
      </c>
      <c r="N54" s="29">
        <v>0.10453400503778337</v>
      </c>
      <c r="O54" s="29">
        <f>100%-N54-P54</f>
        <v>0.76952141057934509</v>
      </c>
      <c r="P54" s="110">
        <v>0.12594458438287154</v>
      </c>
      <c r="T54" s="22">
        <f t="shared" si="19"/>
        <v>2</v>
      </c>
      <c r="U54" s="23" t="str">
        <f>U39</f>
        <v>NWGF 92%</v>
      </c>
      <c r="V54" s="24">
        <v>361.25652661064413</v>
      </c>
      <c r="W54" s="29">
        <v>0.27382753403933435</v>
      </c>
      <c r="X54" s="29">
        <f>100%-W54-Y54</f>
        <v>0.45990922844175491</v>
      </c>
      <c r="Y54" s="110">
        <v>0.26626323751891073</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39</v>
      </c>
      <c r="G62" s="106"/>
      <c r="K62" s="1" t="s">
        <v>99</v>
      </c>
      <c r="L62" s="2"/>
      <c r="M62" s="21"/>
      <c r="N62" s="2"/>
      <c r="O62" s="2" t="str">
        <f>$F$2</f>
        <v>SNOPR Scenario 39</v>
      </c>
      <c r="P62" s="106"/>
      <c r="T62" s="1" t="s">
        <v>98</v>
      </c>
      <c r="U62" s="2"/>
      <c r="V62" s="21"/>
      <c r="W62" s="21"/>
      <c r="X62" s="2" t="str">
        <f>$F$2</f>
        <v>SNOPR Scenario 39</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14.07002873563216</v>
      </c>
      <c r="E69" s="29">
        <v>0.2294478527607362</v>
      </c>
      <c r="F69" s="29">
        <f>100%-E69-G69</f>
        <v>0.57300613496932518</v>
      </c>
      <c r="G69" s="110">
        <v>0.19754601226993865</v>
      </c>
      <c r="K69" s="14">
        <f t="shared" si="24"/>
        <v>2</v>
      </c>
      <c r="L69" s="15" t="str">
        <f>L54</f>
        <v>NWGF 92%</v>
      </c>
      <c r="M69" s="24">
        <v>-185.52126213592234</v>
      </c>
      <c r="N69" s="29">
        <v>0.11791383219954649</v>
      </c>
      <c r="O69" s="29">
        <f>100%-N69-P69</f>
        <v>0.76643990929705208</v>
      </c>
      <c r="P69" s="110">
        <v>0.11564625850340136</v>
      </c>
      <c r="T69" s="14">
        <f t="shared" si="25"/>
        <v>2</v>
      </c>
      <c r="U69" s="15" t="str">
        <f>U54</f>
        <v>NWGF 92%</v>
      </c>
      <c r="V69" s="24">
        <v>97.979836734693791</v>
      </c>
      <c r="W69" s="29">
        <v>0.36096256684491979</v>
      </c>
      <c r="X69" s="29">
        <f>100%-W69-Y69</f>
        <v>0.34491978609625668</v>
      </c>
      <c r="Y69" s="110">
        <v>0.29411764705882354</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BI71"/>
  <sheetViews>
    <sheetView workbookViewId="0">
      <selection activeCell="C14" sqref="C14"/>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215</v>
      </c>
      <c r="G2" s="2"/>
      <c r="K2" s="1" t="s">
        <v>142</v>
      </c>
      <c r="L2" s="2"/>
      <c r="M2" s="21"/>
      <c r="N2" s="2"/>
      <c r="O2" s="2" t="str">
        <f>$F$2</f>
        <v>SNOPR Scenario 39.55</v>
      </c>
      <c r="P2" s="106"/>
      <c r="T2" s="1" t="s">
        <v>143</v>
      </c>
      <c r="U2" s="2"/>
      <c r="V2" s="21"/>
      <c r="W2" s="2"/>
      <c r="X2" s="2" t="str">
        <f>$F$2</f>
        <v>SNOPR Scenario 39.55</v>
      </c>
      <c r="Y2" s="106"/>
      <c r="AC2" s="1" t="s">
        <v>144</v>
      </c>
      <c r="AD2" s="2"/>
      <c r="AE2" s="21"/>
      <c r="AF2" s="2"/>
      <c r="AG2" s="2" t="str">
        <f>$F$2</f>
        <v>SNOPR Scenario 39.55</v>
      </c>
      <c r="AH2" s="106"/>
      <c r="AL2" s="1" t="s">
        <v>145</v>
      </c>
      <c r="AM2" s="2"/>
      <c r="AN2" s="21"/>
      <c r="AO2" s="2"/>
      <c r="AP2" s="2" t="str">
        <f>$F$2</f>
        <v>SNOPR Scenario 39.55</v>
      </c>
      <c r="AQ2" s="106"/>
      <c r="AU2" s="1" t="s">
        <v>82</v>
      </c>
      <c r="AV2" s="2"/>
      <c r="AW2" s="21"/>
      <c r="AX2" s="2"/>
      <c r="AY2" s="2" t="str">
        <f>$F$2</f>
        <v>SNOPR Scenario 39.55</v>
      </c>
      <c r="AZ2" s="106"/>
      <c r="BD2" s="1" t="s">
        <v>84</v>
      </c>
      <c r="BE2" s="2"/>
      <c r="BF2" s="21"/>
      <c r="BG2" s="2"/>
      <c r="BH2" s="2" t="str">
        <f>$F$2</f>
        <v>SNOPR Scenario 39.55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150.83728108675896</v>
      </c>
      <c r="E9" s="29">
        <v>0.14419999999999999</v>
      </c>
      <c r="F9" s="29">
        <v>0.68089999999999995</v>
      </c>
      <c r="G9" s="110">
        <v>0.1749</v>
      </c>
      <c r="K9" s="22">
        <v>2</v>
      </c>
      <c r="L9" s="23" t="s">
        <v>79</v>
      </c>
      <c r="M9" s="24">
        <v>21.120077877127216</v>
      </c>
      <c r="N9" s="29">
        <v>0.18229526308520921</v>
      </c>
      <c r="O9" s="29">
        <f t="shared" ref="O9" si="0">100%-N9-P9</f>
        <v>0.65432951249827365</v>
      </c>
      <c r="P9" s="110">
        <v>0.16337522441651706</v>
      </c>
      <c r="T9" s="22">
        <v>2</v>
      </c>
      <c r="U9" s="23" t="s">
        <v>79</v>
      </c>
      <c r="V9" s="24">
        <v>666.70757723577208</v>
      </c>
      <c r="W9" s="29">
        <v>2.7059773828756059E-2</v>
      </c>
      <c r="X9" s="29">
        <f t="shared" ref="X9" si="1">100%-W9-Y9</f>
        <v>0.760096930533118</v>
      </c>
      <c r="Y9" s="110">
        <v>0.21284329563812601</v>
      </c>
      <c r="AC9" s="22">
        <v>2</v>
      </c>
      <c r="AD9" s="23" t="s">
        <v>79</v>
      </c>
      <c r="AE9" s="24">
        <v>-164.65926315789474</v>
      </c>
      <c r="AF9" s="29">
        <v>0.26066350710900477</v>
      </c>
      <c r="AG9" s="29">
        <f t="shared" ref="AG9" si="2">100%-AF9-AH9</f>
        <v>0.6018957345971564</v>
      </c>
      <c r="AH9" s="110">
        <v>0.13744075829383887</v>
      </c>
      <c r="AL9" s="22">
        <v>2</v>
      </c>
      <c r="AM9" s="23" t="s">
        <v>79</v>
      </c>
      <c r="AN9" s="24">
        <v>1371.575</v>
      </c>
      <c r="AO9" s="29">
        <v>0</v>
      </c>
      <c r="AP9" s="29">
        <f t="shared" ref="AP9" si="3">100%-AO9-AQ9</f>
        <v>0.86111111111111116</v>
      </c>
      <c r="AQ9" s="110">
        <v>0.1388888888888889</v>
      </c>
      <c r="AU9" s="22">
        <v>2</v>
      </c>
      <c r="AV9" s="23" t="s">
        <v>79</v>
      </c>
      <c r="AW9" s="24">
        <v>16.165266704098816</v>
      </c>
      <c r="AX9" s="29">
        <v>0.18451422436929682</v>
      </c>
      <c r="AY9" s="29">
        <f t="shared" ref="AY9" si="4">100%-AX9-AZ9</f>
        <v>0.65284487385936663</v>
      </c>
      <c r="AZ9" s="110">
        <v>0.16264090177133655</v>
      </c>
      <c r="BD9" s="22">
        <v>2</v>
      </c>
      <c r="BE9" s="23" t="s">
        <v>79</v>
      </c>
      <c r="BF9" s="24">
        <v>677.98545599999966</v>
      </c>
      <c r="BG9" s="29">
        <v>2.629513343799058E-2</v>
      </c>
      <c r="BH9" s="29">
        <f t="shared" ref="BH9" si="5">100%-BG9-BI9</f>
        <v>0.76295133437990581</v>
      </c>
      <c r="BI9" s="110">
        <v>0.2107535321821036</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39.55</v>
      </c>
      <c r="G17" s="106"/>
      <c r="K17" s="1" t="s">
        <v>146</v>
      </c>
      <c r="L17" s="2"/>
      <c r="M17" s="21"/>
      <c r="N17" s="2"/>
      <c r="O17" s="2" t="str">
        <f>$F$2</f>
        <v>SNOPR Scenario 39.55</v>
      </c>
      <c r="P17" s="106"/>
      <c r="T17" s="1" t="s">
        <v>147</v>
      </c>
      <c r="U17" s="2"/>
      <c r="V17" s="21"/>
      <c r="W17" s="2"/>
      <c r="X17" s="2" t="str">
        <f>$F$2</f>
        <v>SNOPR Scenario 39.55</v>
      </c>
      <c r="Y17" s="106"/>
      <c r="AC17" s="1" t="s">
        <v>148</v>
      </c>
      <c r="AD17" s="2"/>
      <c r="AE17" s="21"/>
      <c r="AF17" s="2"/>
      <c r="AG17" s="2" t="str">
        <f>$F$2</f>
        <v>SNOPR Scenario 39.55</v>
      </c>
      <c r="AH17" s="106"/>
      <c r="AL17" s="1" t="s">
        <v>149</v>
      </c>
      <c r="AM17" s="2"/>
      <c r="AN17" s="21"/>
      <c r="AO17" s="2"/>
      <c r="AP17" s="2" t="str">
        <f>$F$2</f>
        <v>SNOPR Scenario 39.55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c r="AO23" s="29"/>
      <c r="AP23" s="29"/>
      <c r="AQ23" s="110"/>
    </row>
    <row r="24" spans="2:43" x14ac:dyDescent="0.25">
      <c r="B24" s="22">
        <v>2</v>
      </c>
      <c r="C24" s="32" t="s">
        <v>79</v>
      </c>
      <c r="D24" s="119">
        <v>-29.026467718493329</v>
      </c>
      <c r="E24" s="29">
        <v>0.12870352896772977</v>
      </c>
      <c r="F24" s="29">
        <v>0.72466503113795055</v>
      </c>
      <c r="G24" s="110">
        <v>0.14663143989431968</v>
      </c>
      <c r="K24" s="22">
        <v>2</v>
      </c>
      <c r="L24" s="23" t="s">
        <v>79</v>
      </c>
      <c r="M24" s="24">
        <v>-310.78483177570064</v>
      </c>
      <c r="N24" s="29">
        <v>0.16221222545646996</v>
      </c>
      <c r="O24" s="29">
        <f t="shared" ref="O24" si="6">100%-N24-P24</f>
        <v>0.74464143953426831</v>
      </c>
      <c r="P24" s="110">
        <v>9.3146335009261713E-2</v>
      </c>
      <c r="T24" s="22">
        <v>2</v>
      </c>
      <c r="U24" s="23" t="s">
        <v>79</v>
      </c>
      <c r="V24" s="24">
        <v>600.785748373101</v>
      </c>
      <c r="W24" s="29">
        <v>3.803131991051454E-2</v>
      </c>
      <c r="X24" s="29">
        <f t="shared" ref="X24" si="7">100%-W24-Y24</f>
        <v>0.66144668158090969</v>
      </c>
      <c r="Y24" s="110">
        <v>0.30052199850857569</v>
      </c>
      <c r="AC24" s="22">
        <v>2</v>
      </c>
      <c r="AD24" s="23" t="s">
        <v>79</v>
      </c>
      <c r="AE24" s="24">
        <v>-14.783636363636347</v>
      </c>
      <c r="AF24" s="29">
        <v>0.13533834586466165</v>
      </c>
      <c r="AG24" s="29">
        <f t="shared" ref="AG24" si="8">100%-AF24-AH24</f>
        <v>0.77443609022556392</v>
      </c>
      <c r="AH24" s="110">
        <v>9.0225563909774431E-2</v>
      </c>
      <c r="AL24" s="22">
        <v>2</v>
      </c>
      <c r="AM24" s="23" t="s">
        <v>79</v>
      </c>
      <c r="AN24" s="24">
        <v>1371.575</v>
      </c>
      <c r="AO24" s="29">
        <v>0</v>
      </c>
      <c r="AP24" s="29">
        <f t="shared" ref="AP24" si="9">100%-AO24-AQ24</f>
        <v>0.78260869565217395</v>
      </c>
      <c r="AQ24" s="110">
        <v>0.21739130434782608</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c r="AO26" s="30"/>
      <c r="AP26" s="30"/>
      <c r="AQ26" s="111"/>
    </row>
    <row r="32" spans="2:43" x14ac:dyDescent="0.25">
      <c r="B32" s="1" t="s">
        <v>12</v>
      </c>
      <c r="C32" s="2"/>
      <c r="D32" s="21"/>
      <c r="E32" s="2"/>
      <c r="F32" s="2" t="str">
        <f>$F$2</f>
        <v>SNOPR Scenario 39.55</v>
      </c>
      <c r="G32" s="106"/>
      <c r="K32" s="1" t="s">
        <v>150</v>
      </c>
      <c r="L32" s="2"/>
      <c r="M32" s="21"/>
      <c r="N32" s="2"/>
      <c r="O32" s="2" t="str">
        <f>$F$2</f>
        <v>SNOPR Scenario 39.55</v>
      </c>
      <c r="P32" s="106"/>
      <c r="T32" s="1" t="s">
        <v>151</v>
      </c>
      <c r="U32" s="2"/>
      <c r="V32" s="21"/>
      <c r="W32" s="2"/>
      <c r="X32" s="2" t="str">
        <f>$F$2</f>
        <v>SNOPR Scenario 39.55</v>
      </c>
      <c r="Y32" s="106"/>
      <c r="AC32" s="1" t="s">
        <v>152</v>
      </c>
      <c r="AD32" s="2"/>
      <c r="AE32" s="21"/>
      <c r="AF32" s="2"/>
      <c r="AG32" s="2" t="str">
        <f>$F$2</f>
        <v>SNOPR Scenario 39.55</v>
      </c>
      <c r="AH32" s="106"/>
      <c r="AL32" s="1" t="s">
        <v>153</v>
      </c>
      <c r="AM32" s="2"/>
      <c r="AN32" s="21"/>
      <c r="AO32" s="2"/>
      <c r="AP32" s="2" t="str">
        <f>$F$2</f>
        <v>SNOPR Scenario 39.55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302.35068149487847</v>
      </c>
      <c r="E39" s="29">
        <v>0.1616677302701553</v>
      </c>
      <c r="F39" s="29">
        <v>0.63156775154222511</v>
      </c>
      <c r="G39" s="110">
        <v>0.20676451818761965</v>
      </c>
      <c r="K39" s="22">
        <v>2</v>
      </c>
      <c r="L39" s="23" t="s">
        <v>79</v>
      </c>
      <c r="M39" s="24">
        <v>169.27954943679572</v>
      </c>
      <c r="N39" s="29">
        <v>0.20421721548238012</v>
      </c>
      <c r="O39" s="29">
        <f t="shared" ref="O39" si="10">100%-N39-P39</f>
        <v>0.55574812247255923</v>
      </c>
      <c r="P39" s="110">
        <v>0.24003466204506066</v>
      </c>
      <c r="T39" s="22">
        <v>2</v>
      </c>
      <c r="U39" s="23" t="s">
        <v>79</v>
      </c>
      <c r="V39" s="24">
        <v>864.0450000000003</v>
      </c>
      <c r="W39" s="29">
        <v>1.4096916299559472E-2</v>
      </c>
      <c r="X39" s="29">
        <f t="shared" ref="X39" si="11">100%-W39-Y39</f>
        <v>0.87665198237885467</v>
      </c>
      <c r="Y39" s="110">
        <v>0.1092511013215859</v>
      </c>
      <c r="AC39" s="22">
        <v>2</v>
      </c>
      <c r="AD39" s="23" t="s">
        <v>79</v>
      </c>
      <c r="AE39" s="24">
        <v>-244.43177419354845</v>
      </c>
      <c r="AF39" s="29">
        <v>0.47435897435897434</v>
      </c>
      <c r="AG39" s="29">
        <f t="shared" ref="AG39" si="12">100%-AF39-AH39</f>
        <v>0.30769230769230771</v>
      </c>
      <c r="AH39" s="110">
        <v>0.21794871794871795</v>
      </c>
      <c r="AL39" s="22">
        <v>2</v>
      </c>
      <c r="AM39" s="23" t="s">
        <v>79</v>
      </c>
      <c r="AN39" s="24" t="e">
        <v>#DIV/0!</v>
      </c>
      <c r="AO39" s="29">
        <v>0</v>
      </c>
      <c r="AP39" s="29">
        <f t="shared" ref="AP39" si="13">100%-AO39-AQ39</f>
        <v>1</v>
      </c>
      <c r="AQ39" s="110">
        <v>0</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39.55</v>
      </c>
      <c r="G47" s="106"/>
      <c r="K47" s="1" t="s">
        <v>100</v>
      </c>
      <c r="L47" s="2"/>
      <c r="M47" s="21"/>
      <c r="N47" s="2"/>
      <c r="O47" s="2" t="str">
        <f>$F$2</f>
        <v>SNOPR Scenario 39.55</v>
      </c>
      <c r="P47" s="106"/>
      <c r="T47" s="1" t="s">
        <v>97</v>
      </c>
      <c r="U47" s="2"/>
      <c r="V47" s="21"/>
      <c r="W47" s="2"/>
      <c r="X47" s="2" t="str">
        <f>$F$2</f>
        <v>SNOPR Scenario 39.55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241.48538888888891</v>
      </c>
      <c r="E54" s="29">
        <v>0.1154639175257732</v>
      </c>
      <c r="F54" s="29">
        <f>100%-E54-G54</f>
        <v>0.7312714776632302</v>
      </c>
      <c r="G54" s="110">
        <v>0.15326460481099657</v>
      </c>
      <c r="K54" s="22">
        <f t="shared" si="18"/>
        <v>2</v>
      </c>
      <c r="L54" s="23" t="str">
        <f>L39</f>
        <v>NWGF 92%</v>
      </c>
      <c r="M54" s="17">
        <v>79.613497267759598</v>
      </c>
      <c r="N54" s="29">
        <v>8.8161209068010074E-2</v>
      </c>
      <c r="O54" s="29">
        <f>100%-N54-P54</f>
        <v>0.80100755667506296</v>
      </c>
      <c r="P54" s="110">
        <v>0.11083123425692695</v>
      </c>
      <c r="T54" s="22">
        <f t="shared" si="19"/>
        <v>2</v>
      </c>
      <c r="U54" s="23" t="str">
        <f>U39</f>
        <v>NWGF 92%</v>
      </c>
      <c r="V54" s="24">
        <v>324.46173669467782</v>
      </c>
      <c r="W54" s="29">
        <v>0.14826021180030258</v>
      </c>
      <c r="X54" s="29">
        <f>100%-W54-Y54</f>
        <v>0.64750378214826021</v>
      </c>
      <c r="Y54" s="110">
        <v>0.20423600605143721</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39.55</v>
      </c>
      <c r="G62" s="106"/>
      <c r="K62" s="1" t="s">
        <v>99</v>
      </c>
      <c r="L62" s="2"/>
      <c r="M62" s="21"/>
      <c r="N62" s="2"/>
      <c r="O62" s="2" t="str">
        <f>$F$2</f>
        <v>SNOPR Scenario 39.55</v>
      </c>
      <c r="P62" s="106"/>
      <c r="T62" s="1" t="s">
        <v>98</v>
      </c>
      <c r="U62" s="2"/>
      <c r="V62" s="21"/>
      <c r="W62" s="21"/>
      <c r="X62" s="2" t="str">
        <f>$F$2</f>
        <v>SNOPR Scenario 39.55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46.152241379310318</v>
      </c>
      <c r="E69" s="29">
        <v>0.11411042944785275</v>
      </c>
      <c r="F69" s="29">
        <f>100%-E69-G69</f>
        <v>0.75950920245398779</v>
      </c>
      <c r="G69" s="110">
        <v>0.1263803680981595</v>
      </c>
      <c r="K69" s="14">
        <f t="shared" si="24"/>
        <v>2</v>
      </c>
      <c r="L69" s="15" t="str">
        <f>L54</f>
        <v>NWGF 92%</v>
      </c>
      <c r="M69" s="24">
        <v>-111.68932038834951</v>
      </c>
      <c r="N69" s="29">
        <v>7.7097505668934238E-2</v>
      </c>
      <c r="O69" s="29">
        <f>100%-N69-P69</f>
        <v>0.81632653061224492</v>
      </c>
      <c r="P69" s="110">
        <v>0.10657596371882086</v>
      </c>
      <c r="T69" s="14">
        <f t="shared" si="25"/>
        <v>2</v>
      </c>
      <c r="U69" s="15" t="str">
        <f>U54</f>
        <v>NWGF 92%</v>
      </c>
      <c r="V69" s="24">
        <v>112.51012244897956</v>
      </c>
      <c r="W69" s="29">
        <v>0.15775401069518716</v>
      </c>
      <c r="X69" s="29">
        <f>100%-W69-Y69</f>
        <v>0.69251336898395732</v>
      </c>
      <c r="Y69" s="110">
        <v>0.1497326203208556</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L49"/>
  <sheetViews>
    <sheetView showGridLines="0" workbookViewId="0">
      <selection activeCell="B9" sqref="B9"/>
    </sheetView>
  </sheetViews>
  <sheetFormatPr defaultRowHeight="11.25" x14ac:dyDescent="0.2"/>
  <cols>
    <col min="1" max="1" width="23.42578125" style="84" customWidth="1"/>
    <col min="2" max="2" width="7.7109375" style="84" customWidth="1"/>
    <col min="3" max="3" width="7.5703125" style="84" customWidth="1"/>
    <col min="4" max="4" width="7.7109375" style="84" customWidth="1"/>
    <col min="5" max="5" width="11.42578125" style="84" customWidth="1"/>
    <col min="6" max="6" width="12" style="84" customWidth="1"/>
    <col min="7" max="7" width="12.42578125" style="84" customWidth="1"/>
    <col min="8" max="8" width="9.5703125" style="84" customWidth="1"/>
    <col min="9" max="9" width="9.85546875" style="84" customWidth="1"/>
    <col min="10" max="10" width="9.42578125" style="84" customWidth="1"/>
    <col min="11" max="12" width="7.5703125" style="84" customWidth="1"/>
    <col min="13" max="16384" width="9.140625" style="84"/>
  </cols>
  <sheetData>
    <row r="2" spans="1:12" ht="12" thickBot="1" x14ac:dyDescent="0.25"/>
    <row r="3" spans="1:12" ht="46.5" customHeight="1" thickBot="1" x14ac:dyDescent="0.25">
      <c r="A3" s="90" t="s">
        <v>90</v>
      </c>
      <c r="B3" s="94" t="s">
        <v>14</v>
      </c>
      <c r="C3" s="100" t="s">
        <v>15</v>
      </c>
      <c r="D3" s="100" t="s">
        <v>16</v>
      </c>
      <c r="E3" s="100" t="s">
        <v>17</v>
      </c>
      <c r="F3" s="100" t="s">
        <v>18</v>
      </c>
      <c r="G3" s="100" t="s">
        <v>19</v>
      </c>
      <c r="H3" s="100" t="s">
        <v>13</v>
      </c>
      <c r="I3" s="100" t="s">
        <v>20</v>
      </c>
      <c r="J3" s="100" t="s">
        <v>21</v>
      </c>
      <c r="K3" s="97" t="s">
        <v>22</v>
      </c>
      <c r="L3" s="91" t="s">
        <v>23</v>
      </c>
    </row>
    <row r="4" spans="1:12" x14ac:dyDescent="0.2">
      <c r="A4" s="103"/>
      <c r="B4" s="235" t="s">
        <v>91</v>
      </c>
      <c r="C4" s="236"/>
      <c r="D4" s="236"/>
      <c r="E4" s="236"/>
      <c r="F4" s="236"/>
      <c r="G4" s="236"/>
      <c r="H4" s="236"/>
      <c r="I4" s="236"/>
      <c r="J4" s="236"/>
      <c r="K4" s="236"/>
      <c r="L4" s="237"/>
    </row>
    <row r="5" spans="1:12" x14ac:dyDescent="0.2">
      <c r="A5" s="88" t="s">
        <v>106</v>
      </c>
      <c r="B5" s="95">
        <f>'selected scenarios'!C3</f>
        <v>582.09985248485737</v>
      </c>
      <c r="C5" s="101">
        <f>'selected scenarios'!D3</f>
        <v>700.56768355985287</v>
      </c>
      <c r="D5" s="101">
        <f>'selected scenarios'!E3</f>
        <v>529.53733357786507</v>
      </c>
      <c r="E5" s="101">
        <f>'selected scenarios'!F3</f>
        <v>361.17475965791868</v>
      </c>
      <c r="F5" s="101">
        <f>'selected scenarios'!G3</f>
        <v>430.09582644628028</v>
      </c>
      <c r="G5" s="101">
        <f>'selected scenarios'!H3</f>
        <v>333.64046636401122</v>
      </c>
      <c r="H5" s="101">
        <f>'selected scenarios'!I3</f>
        <v>1263.2779155672822</v>
      </c>
      <c r="I5" s="101">
        <f>'selected scenarios'!J3</f>
        <v>1359.6143950617277</v>
      </c>
      <c r="J5" s="101">
        <f>'selected scenarios'!K3</f>
        <v>1209.9769945355183</v>
      </c>
      <c r="K5" s="98">
        <f>'selected scenarios'!L3</f>
        <v>754.6197101449269</v>
      </c>
      <c r="L5" s="92">
        <f>'selected scenarios'!M3</f>
        <v>439.67555269922866</v>
      </c>
    </row>
    <row r="6" spans="1:12" x14ac:dyDescent="0.2">
      <c r="A6" s="88" t="s">
        <v>108</v>
      </c>
      <c r="B6" s="95">
        <f>'selected scenarios'!C7</f>
        <v>-203.10483556747289</v>
      </c>
      <c r="C6" s="101">
        <f>'selected scenarios'!D7</f>
        <v>-486.55120009991941</v>
      </c>
      <c r="D6" s="101">
        <f>'selected scenarios'!E7</f>
        <v>-88.328545709384642</v>
      </c>
      <c r="E6" s="101">
        <f>'selected scenarios'!F7</f>
        <v>-258.27752918287877</v>
      </c>
      <c r="F6" s="101">
        <f>'selected scenarios'!G7</f>
        <v>-698.36161189358336</v>
      </c>
      <c r="G6" s="101">
        <f>'selected scenarios'!H7</f>
        <v>-112.6463904712584</v>
      </c>
      <c r="H6" s="101">
        <f>'selected scenarios'!I7</f>
        <v>293.75482315112561</v>
      </c>
      <c r="I6" s="101">
        <f>'selected scenarios'!J7</f>
        <v>166.24037234042549</v>
      </c>
      <c r="J6" s="101">
        <f>'selected scenarios'!K7</f>
        <v>488.65495934959347</v>
      </c>
      <c r="K6" s="98">
        <f>'selected scenarios'!L7</f>
        <v>-165.55034912718207</v>
      </c>
      <c r="L6" s="92">
        <f>'selected scenarios'!M7</f>
        <v>-562.06584905660361</v>
      </c>
    </row>
    <row r="7" spans="1:12" x14ac:dyDescent="0.2">
      <c r="A7" s="103"/>
      <c r="B7" s="232" t="s">
        <v>92</v>
      </c>
      <c r="C7" s="233"/>
      <c r="D7" s="233"/>
      <c r="E7" s="233"/>
      <c r="F7" s="233"/>
      <c r="G7" s="233"/>
      <c r="H7" s="233"/>
      <c r="I7" s="233"/>
      <c r="J7" s="233"/>
      <c r="K7" s="233"/>
      <c r="L7" s="234"/>
    </row>
    <row r="8" spans="1:12" x14ac:dyDescent="0.2">
      <c r="A8" s="88" t="s">
        <v>106</v>
      </c>
      <c r="B8" s="95">
        <f>'selected scenarios'!C16</f>
        <v>617.38226627945392</v>
      </c>
      <c r="C8" s="101">
        <f>'selected scenarios'!D16</f>
        <v>711.31617217395387</v>
      </c>
      <c r="D8" s="101">
        <f>'selected scenarios'!E16</f>
        <v>568.82666531404323</v>
      </c>
      <c r="E8" s="101">
        <f>'selected scenarios'!F16</f>
        <v>420.43621808510784</v>
      </c>
      <c r="F8" s="101">
        <f>'selected scenarios'!G16</f>
        <v>495.78017796610209</v>
      </c>
      <c r="G8" s="101">
        <f>'selected scenarios'!H16</f>
        <v>385.97657751937953</v>
      </c>
      <c r="H8" s="101">
        <f>'selected scenarios'!I16</f>
        <v>1176.530810408922</v>
      </c>
      <c r="I8" s="101">
        <f>'selected scenarios'!J16</f>
        <v>1171.9616697588137</v>
      </c>
      <c r="J8" s="101">
        <f>'selected scenarios'!K16</f>
        <v>1179.5863523573212</v>
      </c>
      <c r="K8" s="98">
        <f>'selected scenarios'!L16</f>
        <v>775.23120396600518</v>
      </c>
      <c r="L8" s="92">
        <f>'selected scenarios'!M16</f>
        <v>476.61953703703699</v>
      </c>
    </row>
    <row r="9" spans="1:12" x14ac:dyDescent="0.2">
      <c r="A9" s="88" t="s">
        <v>108</v>
      </c>
      <c r="B9" s="95">
        <f>'selected scenarios'!C20</f>
        <v>-149.18205443283551</v>
      </c>
      <c r="C9" s="101">
        <f>'selected scenarios'!D20</f>
        <v>-308.50118880035069</v>
      </c>
      <c r="D9" s="101">
        <f>'selected scenarios'!E20</f>
        <v>-65.452777367830436</v>
      </c>
      <c r="E9" s="101">
        <f>'selected scenarios'!F20</f>
        <v>-221.57463032367946</v>
      </c>
      <c r="F9" s="101">
        <f>'selected scenarios'!G20</f>
        <v>-518.92705882352925</v>
      </c>
      <c r="G9" s="101">
        <f>'selected scenarios'!H20</f>
        <v>-100.35181774580316</v>
      </c>
      <c r="H9" s="101">
        <f>'selected scenarios'!I20</f>
        <v>219.88694444444448</v>
      </c>
      <c r="I9" s="101">
        <f>'selected scenarios'!J20</f>
        <v>135.84956521739136</v>
      </c>
      <c r="J9" s="101">
        <f>'selected scenarios'!K20</f>
        <v>346.63184426229486</v>
      </c>
      <c r="K9" s="98">
        <f>'selected scenarios'!L20</f>
        <v>-87.873651452282218</v>
      </c>
      <c r="L9" s="92">
        <f>'selected scenarios'!M20</f>
        <v>-506.02521035598681</v>
      </c>
    </row>
    <row r="10" spans="1:12" x14ac:dyDescent="0.2">
      <c r="A10" s="103"/>
      <c r="B10" s="232" t="s">
        <v>93</v>
      </c>
      <c r="C10" s="233"/>
      <c r="D10" s="233"/>
      <c r="E10" s="233"/>
      <c r="F10" s="233"/>
      <c r="G10" s="233"/>
      <c r="H10" s="233"/>
      <c r="I10" s="233"/>
      <c r="J10" s="233"/>
      <c r="K10" s="233"/>
      <c r="L10" s="234"/>
    </row>
    <row r="11" spans="1:12" x14ac:dyDescent="0.2">
      <c r="A11" s="88" t="s">
        <v>106</v>
      </c>
      <c r="B11" s="95">
        <f>'selected scenarios'!C29</f>
        <v>561.06610451218796</v>
      </c>
      <c r="C11" s="101">
        <f>'selected scenarios'!D29</f>
        <v>596.83954642728145</v>
      </c>
      <c r="D11" s="101">
        <f>'selected scenarios'!E29</f>
        <v>536.8889216346314</v>
      </c>
      <c r="E11" s="101">
        <f>'selected scenarios'!F29</f>
        <v>437.13926340600983</v>
      </c>
      <c r="F11" s="101">
        <f>'selected scenarios'!G29</f>
        <v>492.17466631073142</v>
      </c>
      <c r="G11" s="101">
        <f>'selected scenarios'!H29</f>
        <v>405.10653822249884</v>
      </c>
      <c r="H11" s="101">
        <f>'selected scenarios'!I29</f>
        <v>864.79270400772521</v>
      </c>
      <c r="I11" s="101">
        <f>'selected scenarios'!J29</f>
        <v>772.60716599190323</v>
      </c>
      <c r="J11" s="101">
        <f>'selected scenarios'!K29</f>
        <v>948.89179132040647</v>
      </c>
      <c r="K11" s="98">
        <f>'selected scenarios'!L29</f>
        <v>692.43596853490737</v>
      </c>
      <c r="L11" s="92">
        <f>'selected scenarios'!M29</f>
        <v>482.20925549915404</v>
      </c>
    </row>
    <row r="12" spans="1:12" x14ac:dyDescent="0.2">
      <c r="A12" s="88" t="s">
        <v>108</v>
      </c>
      <c r="B12" s="95">
        <f>'selected scenarios'!C33</f>
        <v>-104.31557097413817</v>
      </c>
      <c r="C12" s="101">
        <f>'selected scenarios'!D33</f>
        <v>-223.41431017690255</v>
      </c>
      <c r="D12" s="101">
        <f>'selected scenarios'!E33</f>
        <v>-25.833339352357005</v>
      </c>
      <c r="E12" s="101">
        <f>'selected scenarios'!F33</f>
        <v>-184.82518006795036</v>
      </c>
      <c r="F12" s="101">
        <f>'selected scenarios'!G33</f>
        <v>-361.38443537414992</v>
      </c>
      <c r="G12" s="101">
        <f>'selected scenarios'!H33</f>
        <v>-96.695432937181508</v>
      </c>
      <c r="H12" s="101">
        <f>'selected scenarios'!I33</f>
        <v>178.31885324779452</v>
      </c>
      <c r="I12" s="101">
        <f>'selected scenarios'!J33</f>
        <v>5.5231503267973734</v>
      </c>
      <c r="J12" s="101">
        <f>'selected scenarios'!K33</f>
        <v>452.56929460580869</v>
      </c>
      <c r="K12" s="98">
        <f>'selected scenarios'!L33</f>
        <v>-56.980805626598446</v>
      </c>
      <c r="L12" s="92">
        <f>'selected scenarios'!M33</f>
        <v>-426.41008298755156</v>
      </c>
    </row>
    <row r="13" spans="1:12" x14ac:dyDescent="0.2">
      <c r="A13" s="103"/>
      <c r="B13" s="232" t="s">
        <v>94</v>
      </c>
      <c r="C13" s="233"/>
      <c r="D13" s="233"/>
      <c r="E13" s="233"/>
      <c r="F13" s="233"/>
      <c r="G13" s="233"/>
      <c r="H13" s="233"/>
      <c r="I13" s="233"/>
      <c r="J13" s="233"/>
      <c r="K13" s="233"/>
      <c r="L13" s="234"/>
    </row>
    <row r="14" spans="1:12" x14ac:dyDescent="0.2">
      <c r="A14" s="88" t="s">
        <v>106</v>
      </c>
      <c r="B14" s="95">
        <f>'selected scenarios'!C42</f>
        <v>506.17270720704676</v>
      </c>
      <c r="C14" s="101">
        <f>'selected scenarios'!D42</f>
        <v>486.926951146291</v>
      </c>
      <c r="D14" s="101">
        <f>'selected scenarios'!E42</f>
        <v>527.62032564744095</v>
      </c>
      <c r="E14" s="101">
        <f>'selected scenarios'!F42</f>
        <v>399.43844435134736</v>
      </c>
      <c r="F14" s="101">
        <f>'selected scenarios'!G42</f>
        <v>404.56986264476171</v>
      </c>
      <c r="G14" s="101">
        <f>'selected scenarios'!H42</f>
        <v>393.91264501160128</v>
      </c>
      <c r="H14" s="101">
        <f>'selected scenarios'!I42</f>
        <v>800.64883164300136</v>
      </c>
      <c r="I14" s="101">
        <f>'selected scenarios'!J42</f>
        <v>668.13304054054174</v>
      </c>
      <c r="J14" s="101">
        <f>'selected scenarios'!K42</f>
        <v>956.4396822594872</v>
      </c>
      <c r="K14" s="98">
        <f>'selected scenarios'!L42</f>
        <v>662.13373955431814</v>
      </c>
      <c r="L14" s="92">
        <f>'selected scenarios'!M42</f>
        <v>553.53072049689433</v>
      </c>
    </row>
    <row r="15" spans="1:12" ht="12" thickBot="1" x14ac:dyDescent="0.25">
      <c r="A15" s="89" t="s">
        <v>108</v>
      </c>
      <c r="B15" s="96">
        <f>'selected scenarios'!C46</f>
        <v>-104.263305241943</v>
      </c>
      <c r="C15" s="102">
        <f>'selected scenarios'!D46</f>
        <v>-136.47639950527324</v>
      </c>
      <c r="D15" s="102">
        <f>'selected scenarios'!E46</f>
        <v>-68.502034531675832</v>
      </c>
      <c r="E15" s="102">
        <f>'selected scenarios'!F46</f>
        <v>-166.02376038478425</v>
      </c>
      <c r="F15" s="102">
        <f>'selected scenarios'!G46</f>
        <v>-163.4633379927314</v>
      </c>
      <c r="G15" s="102">
        <f>'selected scenarios'!H46</f>
        <v>-168.81262484774672</v>
      </c>
      <c r="H15" s="102">
        <f>'selected scenarios'!I46</f>
        <v>139.11651432053614</v>
      </c>
      <c r="I15" s="102">
        <f>'selected scenarios'!J46</f>
        <v>-87.56852064220179</v>
      </c>
      <c r="J15" s="102">
        <f>'selected scenarios'!K46</f>
        <v>396.16378413524069</v>
      </c>
      <c r="K15" s="99">
        <f>'selected scenarios'!L46</f>
        <v>-40.371631863882435</v>
      </c>
      <c r="L15" s="93">
        <f>'selected scenarios'!M46</f>
        <v>-343.95629183400263</v>
      </c>
    </row>
    <row r="19" spans="1:12" ht="12" thickBot="1" x14ac:dyDescent="0.25"/>
    <row r="20" spans="1:12" ht="45.75" thickBot="1" x14ac:dyDescent="0.25">
      <c r="A20" s="90" t="s">
        <v>90</v>
      </c>
      <c r="B20" s="94" t="s">
        <v>14</v>
      </c>
      <c r="C20" s="100" t="s">
        <v>15</v>
      </c>
      <c r="D20" s="100" t="s">
        <v>16</v>
      </c>
      <c r="E20" s="100" t="s">
        <v>17</v>
      </c>
      <c r="F20" s="100" t="s">
        <v>18</v>
      </c>
      <c r="G20" s="100" t="s">
        <v>19</v>
      </c>
      <c r="H20" s="100" t="s">
        <v>13</v>
      </c>
      <c r="I20" s="100" t="s">
        <v>20</v>
      </c>
      <c r="J20" s="100" t="s">
        <v>21</v>
      </c>
      <c r="K20" s="97" t="s">
        <v>22</v>
      </c>
      <c r="L20" s="91" t="s">
        <v>23</v>
      </c>
    </row>
    <row r="21" spans="1:12" x14ac:dyDescent="0.2">
      <c r="A21" s="103"/>
      <c r="B21" s="235" t="s">
        <v>91</v>
      </c>
      <c r="C21" s="236"/>
      <c r="D21" s="236"/>
      <c r="E21" s="236"/>
      <c r="F21" s="236"/>
      <c r="G21" s="236"/>
      <c r="H21" s="236"/>
      <c r="I21" s="236"/>
      <c r="J21" s="236"/>
      <c r="K21" s="236"/>
      <c r="L21" s="237"/>
    </row>
    <row r="22" spans="1:12" x14ac:dyDescent="0.2">
      <c r="A22" s="88" t="str">
        <f>'selected scenarios'!B8</f>
        <v>DOE SNOPR (Scenario 0.55)</v>
      </c>
      <c r="B22" s="95">
        <f>'selected scenarios'!C8</f>
        <v>667.12382468404905</v>
      </c>
      <c r="C22" s="101">
        <f>'selected scenarios'!D8</f>
        <v>755.47375280159804</v>
      </c>
      <c r="D22" s="101">
        <f>'selected scenarios'!E8</f>
        <v>615.19851191501198</v>
      </c>
      <c r="E22" s="101">
        <f>'selected scenarios'!F8</f>
        <v>444.84275429049876</v>
      </c>
      <c r="F22" s="101">
        <f>'selected scenarios'!G8</f>
        <v>479.20732544378666</v>
      </c>
      <c r="G22" s="101">
        <f>'selected scenarios'!H8</f>
        <v>426.03571891191694</v>
      </c>
      <c r="H22" s="101">
        <f>'selected scenarios'!I8</f>
        <v>1242.2407365145216</v>
      </c>
      <c r="I22" s="101">
        <f>'selected scenarios'!J8</f>
        <v>1369.0064415584402</v>
      </c>
      <c r="J22" s="101">
        <f>'selected scenarios'!K8</f>
        <v>1157.9492055267701</v>
      </c>
      <c r="K22" s="98">
        <f>'selected scenarios'!L8</f>
        <v>884.86203271028</v>
      </c>
      <c r="L22" s="92">
        <f>'selected scenarios'!M8</f>
        <v>591.63514767932475</v>
      </c>
    </row>
    <row r="23" spans="1:12" x14ac:dyDescent="0.2">
      <c r="A23" s="88" t="str">
        <f>'selected scenarios'!B12</f>
        <v>SNOPR Scenario Int-14.55</v>
      </c>
      <c r="B23" s="95">
        <f>'selected scenarios'!C12</f>
        <v>-195.81290335111214</v>
      </c>
      <c r="C23" s="101">
        <f>'selected scenarios'!D12</f>
        <v>-469.98699497892397</v>
      </c>
      <c r="D23" s="101">
        <f>'selected scenarios'!E12</f>
        <v>-23.425401822093395</v>
      </c>
      <c r="E23" s="101">
        <f>'selected scenarios'!F12</f>
        <v>-231.93844423168963</v>
      </c>
      <c r="F23" s="101">
        <f>'selected scenarios'!G12</f>
        <v>-677.55359477124148</v>
      </c>
      <c r="G23" s="101">
        <f>'selected scenarios'!H12</f>
        <v>-47.296283006093461</v>
      </c>
      <c r="H23" s="101">
        <f>'selected scenarios'!I12</f>
        <v>309.32664383561666</v>
      </c>
      <c r="I23" s="101">
        <f>'selected scenarios'!J12</f>
        <v>202.62497297297304</v>
      </c>
      <c r="J23" s="101">
        <f>'selected scenarios'!K12</f>
        <v>493.81084112149534</v>
      </c>
      <c r="K23" s="98">
        <f>'selected scenarios'!L12</f>
        <v>-176.10319749216299</v>
      </c>
      <c r="L23" s="92">
        <f>'selected scenarios'!M12</f>
        <v>-475.44395348837173</v>
      </c>
    </row>
    <row r="24" spans="1:12" x14ac:dyDescent="0.2">
      <c r="A24" s="103"/>
      <c r="B24" s="232" t="s">
        <v>92</v>
      </c>
      <c r="C24" s="233"/>
      <c r="D24" s="233"/>
      <c r="E24" s="233"/>
      <c r="F24" s="233"/>
      <c r="G24" s="233"/>
      <c r="H24" s="233"/>
      <c r="I24" s="233"/>
      <c r="J24" s="233"/>
      <c r="K24" s="233"/>
      <c r="L24" s="234"/>
    </row>
    <row r="25" spans="1:12" x14ac:dyDescent="0.2">
      <c r="A25" s="88" t="str">
        <f>'selected scenarios'!B21</f>
        <v>DOE SNOPR (Scenario 0.55)</v>
      </c>
      <c r="B25" s="95">
        <f>'selected scenarios'!C21</f>
        <v>692.4967279553415</v>
      </c>
      <c r="C25" s="101">
        <f>'selected scenarios'!D21</f>
        <v>749.25291880585939</v>
      </c>
      <c r="D25" s="101">
        <f>'selected scenarios'!E21</f>
        <v>653.59588238078834</v>
      </c>
      <c r="E25" s="101">
        <f>'selected scenarios'!F21</f>
        <v>501.9427376146794</v>
      </c>
      <c r="F25" s="101">
        <f>'selected scenarios'!G21</f>
        <v>531.75851711026701</v>
      </c>
      <c r="G25" s="101">
        <f>'selected scenarios'!H21</f>
        <v>483.19426180513989</v>
      </c>
      <c r="H25" s="101">
        <f>'selected scenarios'!I21</f>
        <v>1147.8872484952713</v>
      </c>
      <c r="I25" s="101">
        <f>'selected scenarios'!J21</f>
        <v>1176.3799999999987</v>
      </c>
      <c r="J25" s="101">
        <f>'selected scenarios'!K21</f>
        <v>1125.1635085007747</v>
      </c>
      <c r="K25" s="98">
        <f>'selected scenarios'!L21</f>
        <v>890.36009920634888</v>
      </c>
      <c r="L25" s="92">
        <f>'selected scenarios'!M21</f>
        <v>611.14233576642357</v>
      </c>
    </row>
    <row r="26" spans="1:12" x14ac:dyDescent="0.2">
      <c r="A26" s="88" t="str">
        <f>'selected scenarios'!B25</f>
        <v>SNOPR Scenario Int-14.55</v>
      </c>
      <c r="B26" s="95">
        <f>'selected scenarios'!C25</f>
        <v>-118.4270816773778</v>
      </c>
      <c r="C26" s="101">
        <f>'selected scenarios'!D25</f>
        <v>-286.06114175389661</v>
      </c>
      <c r="D26" s="101">
        <f>'selected scenarios'!E25</f>
        <v>16.545080746757264</v>
      </c>
      <c r="E26" s="101">
        <f>'selected scenarios'!F25</f>
        <v>-181.70627532038046</v>
      </c>
      <c r="F26" s="101">
        <f>'selected scenarios'!G25</f>
        <v>-493.47938650306719</v>
      </c>
      <c r="G26" s="101">
        <f>'selected scenarios'!H25</f>
        <v>-23.292880299251898</v>
      </c>
      <c r="H26" s="101">
        <f>'selected scenarios'!I25</f>
        <v>238.82499999999996</v>
      </c>
      <c r="I26" s="101">
        <f>'selected scenarios'!J25</f>
        <v>152.59373961218839</v>
      </c>
      <c r="J26" s="101">
        <f>'selected scenarios'!K25</f>
        <v>403.53126984126965</v>
      </c>
      <c r="K26" s="98">
        <f>'selected scenarios'!L25</f>
        <v>-81.421348600508892</v>
      </c>
      <c r="L26" s="92">
        <f>'selected scenarios'!M25</f>
        <v>-455.23529411764684</v>
      </c>
    </row>
    <row r="27" spans="1:12" x14ac:dyDescent="0.2">
      <c r="A27" s="103"/>
      <c r="B27" s="232" t="s">
        <v>93</v>
      </c>
      <c r="C27" s="233"/>
      <c r="D27" s="233"/>
      <c r="E27" s="233"/>
      <c r="F27" s="233"/>
      <c r="G27" s="233"/>
      <c r="H27" s="233"/>
      <c r="I27" s="233"/>
      <c r="J27" s="233"/>
      <c r="K27" s="233"/>
      <c r="L27" s="234"/>
    </row>
    <row r="28" spans="1:12" x14ac:dyDescent="0.2">
      <c r="A28" s="88" t="str">
        <f>'selected scenarios'!B34</f>
        <v>DOE SNOPR (Scenario 0.55)</v>
      </c>
      <c r="B28" s="95">
        <f>'selected scenarios'!C34</f>
        <v>608.5477995911873</v>
      </c>
      <c r="C28" s="101">
        <f>'selected scenarios'!D34</f>
        <v>617.4754125283099</v>
      </c>
      <c r="D28" s="101">
        <f>'selected scenarios'!E34</f>
        <v>600.79207569562527</v>
      </c>
      <c r="E28" s="101">
        <f>'selected scenarios'!F34</f>
        <v>498.66397148676128</v>
      </c>
      <c r="F28" s="101">
        <f>'selected scenarios'!G34</f>
        <v>510.61592074592045</v>
      </c>
      <c r="G28" s="101">
        <f>'selected scenarios'!H34</f>
        <v>489.39202531645674</v>
      </c>
      <c r="H28" s="101">
        <f>'selected scenarios'!I34</f>
        <v>839.71809962100735</v>
      </c>
      <c r="I28" s="101">
        <f>'selected scenarios'!J34</f>
        <v>783.37775210084067</v>
      </c>
      <c r="J28" s="101">
        <f>'selected scenarios'!K34</f>
        <v>899.64660335195549</v>
      </c>
      <c r="K28" s="98">
        <f>'selected scenarios'!L34</f>
        <v>770.27441138421818</v>
      </c>
      <c r="L28" s="92">
        <f>'selected scenarios'!M34</f>
        <v>592.25930864197528</v>
      </c>
    </row>
    <row r="29" spans="1:12" x14ac:dyDescent="0.2">
      <c r="A29" s="88" t="str">
        <f>'selected scenarios'!B38</f>
        <v>SNOPR Scenario Int-14.55</v>
      </c>
      <c r="B29" s="95">
        <f>'selected scenarios'!C38</f>
        <v>-68.538117969797895</v>
      </c>
      <c r="C29" s="101">
        <f>'selected scenarios'!D38</f>
        <v>-206.41609386583565</v>
      </c>
      <c r="D29" s="101">
        <f>'selected scenarios'!E38</f>
        <v>53.354801756619331</v>
      </c>
      <c r="E29" s="101">
        <f>'selected scenarios'!F38</f>
        <v>-139.05446853516673</v>
      </c>
      <c r="F29" s="101">
        <f>'selected scenarios'!G38</f>
        <v>-341.60659348441942</v>
      </c>
      <c r="G29" s="101">
        <f>'selected scenarios'!H38</f>
        <v>-18.37784388185651</v>
      </c>
      <c r="H29" s="101">
        <f>'selected scenarios'!I38</f>
        <v>170.83728298611092</v>
      </c>
      <c r="I29" s="101">
        <f>'selected scenarios'!J38</f>
        <v>12.542293333333337</v>
      </c>
      <c r="J29" s="101">
        <f>'selected scenarios'!K38</f>
        <v>466.16375621890523</v>
      </c>
      <c r="K29" s="98">
        <f>'selected scenarios'!L38</f>
        <v>-35.452670623145416</v>
      </c>
      <c r="L29" s="92">
        <f>'selected scenarios'!M38</f>
        <v>-370.79190821256026</v>
      </c>
    </row>
    <row r="30" spans="1:12" x14ac:dyDescent="0.2">
      <c r="A30" s="103"/>
      <c r="B30" s="232" t="s">
        <v>94</v>
      </c>
      <c r="C30" s="233"/>
      <c r="D30" s="233"/>
      <c r="E30" s="233"/>
      <c r="F30" s="233"/>
      <c r="G30" s="233"/>
      <c r="H30" s="233"/>
      <c r="I30" s="233"/>
      <c r="J30" s="233"/>
      <c r="K30" s="233"/>
      <c r="L30" s="234"/>
    </row>
    <row r="31" spans="1:12" x14ac:dyDescent="0.2">
      <c r="A31" s="88" t="str">
        <f>'selected scenarios'!B47</f>
        <v>DOE SNOPR (Scenario 0.55)</v>
      </c>
      <c r="B31" s="95">
        <f>'selected scenarios'!C47</f>
        <v>542.57851465902399</v>
      </c>
      <c r="C31" s="101">
        <f>'selected scenarios'!D47</f>
        <v>502.46349854853736</v>
      </c>
      <c r="D31" s="101">
        <f>'selected scenarios'!E47</f>
        <v>600.25476062467806</v>
      </c>
      <c r="E31" s="101">
        <f>'selected scenarios'!F47</f>
        <v>447.06321827411108</v>
      </c>
      <c r="F31" s="101">
        <f>'selected scenarios'!G47</f>
        <v>418.56558033161787</v>
      </c>
      <c r="G31" s="101">
        <f>'selected scenarios'!H47</f>
        <v>488.39188225538982</v>
      </c>
      <c r="H31" s="101">
        <f>'selected scenarios'!I47</f>
        <v>776.73501120573678</v>
      </c>
      <c r="I31" s="101">
        <f>'selected scenarios'!J47</f>
        <v>677.24706201550509</v>
      </c>
      <c r="J31" s="101">
        <f>'selected scenarios'!K47</f>
        <v>913.12125398512251</v>
      </c>
      <c r="K31" s="98">
        <f>'selected scenarios'!L47</f>
        <v>723.8115344827587</v>
      </c>
      <c r="L31" s="92">
        <f>'selected scenarios'!M47</f>
        <v>673.81874999999991</v>
      </c>
    </row>
    <row r="32" spans="1:12" ht="12" thickBot="1" x14ac:dyDescent="0.25">
      <c r="A32" s="89" t="str">
        <f>'selected scenarios'!B51</f>
        <v>SNOPR Scenario Int-14.55</v>
      </c>
      <c r="B32" s="96">
        <f>'selected scenarios'!C51</f>
        <v>-73.832784638574438</v>
      </c>
      <c r="C32" s="102">
        <f>'selected scenarios'!D51</f>
        <v>-123.0243320192631</v>
      </c>
      <c r="D32" s="102">
        <f>'selected scenarios'!E51</f>
        <v>-1.7908667786397627</v>
      </c>
      <c r="E32" s="102">
        <f>'selected scenarios'!F51</f>
        <v>-121.41426330260424</v>
      </c>
      <c r="F32" s="102">
        <f>'selected scenarios'!G51</f>
        <v>-149.16441084165459</v>
      </c>
      <c r="G32" s="102">
        <f>'selected scenarios'!H51</f>
        <v>-85.094522031366665</v>
      </c>
      <c r="H32" s="102">
        <f>'selected scenarios'!I51</f>
        <v>121.03261631827365</v>
      </c>
      <c r="I32" s="102">
        <f>'selected scenarios'!J51</f>
        <v>-82.149096244131471</v>
      </c>
      <c r="J32" s="102">
        <f>'selected scenarios'!K51</f>
        <v>395.37622820919177</v>
      </c>
      <c r="K32" s="99">
        <f>'selected scenarios'!L51</f>
        <v>-9.9875900514579907</v>
      </c>
      <c r="L32" s="93">
        <f>'selected scenarios'!M51</f>
        <v>-275.88251121076212</v>
      </c>
    </row>
    <row r="36" spans="1:12" ht="12" thickBot="1" x14ac:dyDescent="0.25"/>
    <row r="37" spans="1:12" ht="45.75" thickBot="1" x14ac:dyDescent="0.25">
      <c r="A37" s="90" t="s">
        <v>90</v>
      </c>
      <c r="B37" s="94" t="s">
        <v>14</v>
      </c>
      <c r="C37" s="100" t="s">
        <v>15</v>
      </c>
      <c r="D37" s="100" t="s">
        <v>16</v>
      </c>
      <c r="E37" s="100" t="s">
        <v>17</v>
      </c>
      <c r="F37" s="100" t="s">
        <v>18</v>
      </c>
      <c r="G37" s="100" t="s">
        <v>19</v>
      </c>
      <c r="H37" s="100" t="s">
        <v>13</v>
      </c>
      <c r="I37" s="100" t="s">
        <v>20</v>
      </c>
      <c r="J37" s="100" t="s">
        <v>21</v>
      </c>
      <c r="K37" s="97" t="s">
        <v>22</v>
      </c>
      <c r="L37" s="91" t="s">
        <v>23</v>
      </c>
    </row>
    <row r="38" spans="1:12" x14ac:dyDescent="0.2">
      <c r="A38" s="103"/>
      <c r="B38" s="235" t="s">
        <v>91</v>
      </c>
      <c r="C38" s="236"/>
      <c r="D38" s="236"/>
      <c r="E38" s="236"/>
      <c r="F38" s="236"/>
      <c r="G38" s="236"/>
      <c r="H38" s="236"/>
      <c r="I38" s="236"/>
      <c r="J38" s="236"/>
      <c r="K38" s="236"/>
      <c r="L38" s="237"/>
    </row>
    <row r="39" spans="1:12" x14ac:dyDescent="0.2">
      <c r="A39" s="88" t="s">
        <v>106</v>
      </c>
      <c r="B39" s="95">
        <f>'selected scenarios'!C3</f>
        <v>582.09985248485737</v>
      </c>
      <c r="C39" s="101">
        <f>'selected scenarios'!D3</f>
        <v>700.56768355985287</v>
      </c>
      <c r="D39" s="101">
        <f>'selected scenarios'!E3</f>
        <v>529.53733357786507</v>
      </c>
      <c r="E39" s="101">
        <f>'selected scenarios'!F3</f>
        <v>361.17475965791868</v>
      </c>
      <c r="F39" s="101">
        <f>'selected scenarios'!G3</f>
        <v>430.09582644628028</v>
      </c>
      <c r="G39" s="101">
        <f>'selected scenarios'!H3</f>
        <v>333.64046636401122</v>
      </c>
      <c r="H39" s="101">
        <f>'selected scenarios'!I3</f>
        <v>1263.2779155672822</v>
      </c>
      <c r="I39" s="101">
        <f>'selected scenarios'!J3</f>
        <v>1359.6143950617277</v>
      </c>
      <c r="J39" s="101">
        <f>'selected scenarios'!K3</f>
        <v>1209.9769945355183</v>
      </c>
      <c r="K39" s="98">
        <f>'selected scenarios'!L3</f>
        <v>754.6197101449269</v>
      </c>
      <c r="L39" s="92">
        <f>'selected scenarios'!M3</f>
        <v>439.67555269922866</v>
      </c>
    </row>
    <row r="40" spans="1:12" x14ac:dyDescent="0.2">
      <c r="A40" s="88"/>
      <c r="B40" s="95" t="e">
        <f>'selected scenarios'!#REF!</f>
        <v>#REF!</v>
      </c>
      <c r="C40" s="101" t="e">
        <f>'selected scenarios'!#REF!</f>
        <v>#REF!</v>
      </c>
      <c r="D40" s="101" t="e">
        <f>'selected scenarios'!#REF!</f>
        <v>#REF!</v>
      </c>
      <c r="E40" s="101" t="e">
        <f>'selected scenarios'!#REF!</f>
        <v>#REF!</v>
      </c>
      <c r="F40" s="101" t="e">
        <f>'selected scenarios'!#REF!</f>
        <v>#REF!</v>
      </c>
      <c r="G40" s="101" t="e">
        <f>'selected scenarios'!#REF!</f>
        <v>#REF!</v>
      </c>
      <c r="H40" s="101" t="e">
        <f>'selected scenarios'!#REF!</f>
        <v>#REF!</v>
      </c>
      <c r="I40" s="101" t="e">
        <f>'selected scenarios'!#REF!</f>
        <v>#REF!</v>
      </c>
      <c r="J40" s="101" t="e">
        <f>'selected scenarios'!#REF!</f>
        <v>#REF!</v>
      </c>
      <c r="K40" s="98" t="e">
        <f>'selected scenarios'!#REF!</f>
        <v>#REF!</v>
      </c>
      <c r="L40" s="92" t="e">
        <f>'selected scenarios'!#REF!</f>
        <v>#REF!</v>
      </c>
    </row>
    <row r="41" spans="1:12" x14ac:dyDescent="0.2">
      <c r="A41" s="103"/>
      <c r="B41" s="232" t="s">
        <v>92</v>
      </c>
      <c r="C41" s="233"/>
      <c r="D41" s="233"/>
      <c r="E41" s="233"/>
      <c r="F41" s="233"/>
      <c r="G41" s="233"/>
      <c r="H41" s="233"/>
      <c r="I41" s="233"/>
      <c r="J41" s="233"/>
      <c r="K41" s="233"/>
      <c r="L41" s="234"/>
    </row>
    <row r="42" spans="1:12" x14ac:dyDescent="0.2">
      <c r="A42" s="88" t="s">
        <v>106</v>
      </c>
      <c r="B42" s="95">
        <f>'selected scenarios'!C16</f>
        <v>617.38226627945392</v>
      </c>
      <c r="C42" s="101">
        <f>'selected scenarios'!D16</f>
        <v>711.31617217395387</v>
      </c>
      <c r="D42" s="101">
        <f>'selected scenarios'!E16</f>
        <v>568.82666531404323</v>
      </c>
      <c r="E42" s="101">
        <f>'selected scenarios'!F16</f>
        <v>420.43621808510784</v>
      </c>
      <c r="F42" s="101">
        <f>'selected scenarios'!G16</f>
        <v>495.78017796610209</v>
      </c>
      <c r="G42" s="101">
        <f>'selected scenarios'!H16</f>
        <v>385.97657751937953</v>
      </c>
      <c r="H42" s="101">
        <f>'selected scenarios'!I16</f>
        <v>1176.530810408922</v>
      </c>
      <c r="I42" s="101">
        <f>'selected scenarios'!J16</f>
        <v>1171.9616697588137</v>
      </c>
      <c r="J42" s="101">
        <f>'selected scenarios'!K16</f>
        <v>1179.5863523573212</v>
      </c>
      <c r="K42" s="98">
        <f>'selected scenarios'!L16</f>
        <v>775.23120396600518</v>
      </c>
      <c r="L42" s="92">
        <f>'selected scenarios'!M16</f>
        <v>476.61953703703699</v>
      </c>
    </row>
    <row r="43" spans="1:12" x14ac:dyDescent="0.2">
      <c r="A43" s="88"/>
      <c r="B43" s="95" t="e">
        <f>'selected scenarios'!#REF!</f>
        <v>#REF!</v>
      </c>
      <c r="C43" s="101" t="e">
        <f>'selected scenarios'!#REF!</f>
        <v>#REF!</v>
      </c>
      <c r="D43" s="101" t="e">
        <f>'selected scenarios'!#REF!</f>
        <v>#REF!</v>
      </c>
      <c r="E43" s="101" t="e">
        <f>'selected scenarios'!#REF!</f>
        <v>#REF!</v>
      </c>
      <c r="F43" s="101" t="e">
        <f>'selected scenarios'!#REF!</f>
        <v>#REF!</v>
      </c>
      <c r="G43" s="101" t="e">
        <f>'selected scenarios'!#REF!</f>
        <v>#REF!</v>
      </c>
      <c r="H43" s="101" t="e">
        <f>'selected scenarios'!#REF!</f>
        <v>#REF!</v>
      </c>
      <c r="I43" s="101" t="e">
        <f>'selected scenarios'!#REF!</f>
        <v>#REF!</v>
      </c>
      <c r="J43" s="101" t="e">
        <f>'selected scenarios'!#REF!</f>
        <v>#REF!</v>
      </c>
      <c r="K43" s="98" t="e">
        <f>'selected scenarios'!#REF!</f>
        <v>#REF!</v>
      </c>
      <c r="L43" s="92" t="e">
        <f>'selected scenarios'!#REF!</f>
        <v>#REF!</v>
      </c>
    </row>
    <row r="44" spans="1:12" x14ac:dyDescent="0.2">
      <c r="A44" s="103"/>
      <c r="B44" s="232" t="s">
        <v>93</v>
      </c>
      <c r="C44" s="233"/>
      <c r="D44" s="233"/>
      <c r="E44" s="233"/>
      <c r="F44" s="233"/>
      <c r="G44" s="233"/>
      <c r="H44" s="233"/>
      <c r="I44" s="233"/>
      <c r="J44" s="233"/>
      <c r="K44" s="233"/>
      <c r="L44" s="234"/>
    </row>
    <row r="45" spans="1:12" x14ac:dyDescent="0.2">
      <c r="A45" s="88" t="s">
        <v>106</v>
      </c>
      <c r="B45" s="95">
        <f>'selected scenarios'!C29</f>
        <v>561.06610451218796</v>
      </c>
      <c r="C45" s="101">
        <v>387.71443383408018</v>
      </c>
      <c r="D45" s="101">
        <v>387.71443383408018</v>
      </c>
      <c r="E45" s="101">
        <v>387.71443383408018</v>
      </c>
      <c r="F45" s="101">
        <v>387.71443383408018</v>
      </c>
      <c r="G45" s="101">
        <v>387.71443383408018</v>
      </c>
      <c r="H45" s="101">
        <v>387.71443383408018</v>
      </c>
      <c r="I45" s="101">
        <v>387.71443383408018</v>
      </c>
      <c r="J45" s="101">
        <v>387.71443383408018</v>
      </c>
      <c r="K45" s="98">
        <v>387.71443383408018</v>
      </c>
      <c r="L45" s="92">
        <v>387.71443383408018</v>
      </c>
    </row>
    <row r="46" spans="1:12" x14ac:dyDescent="0.2">
      <c r="A46" s="88"/>
      <c r="B46" s="95" t="e">
        <f>'selected scenarios'!#REF!</f>
        <v>#REF!</v>
      </c>
      <c r="C46" s="101">
        <v>-100.4273142087106</v>
      </c>
      <c r="D46" s="101">
        <v>-100.4273142087106</v>
      </c>
      <c r="E46" s="101">
        <v>-100.4273142087106</v>
      </c>
      <c r="F46" s="101">
        <v>-100.4273142087106</v>
      </c>
      <c r="G46" s="101">
        <v>-100.4273142087106</v>
      </c>
      <c r="H46" s="101">
        <v>-100.4273142087106</v>
      </c>
      <c r="I46" s="101">
        <v>-100.4273142087106</v>
      </c>
      <c r="J46" s="101">
        <v>-100.4273142087106</v>
      </c>
      <c r="K46" s="98">
        <v>-100.4273142087106</v>
      </c>
      <c r="L46" s="92">
        <v>-100.4273142087106</v>
      </c>
    </row>
    <row r="47" spans="1:12" x14ac:dyDescent="0.2">
      <c r="A47" s="103"/>
      <c r="B47" s="232" t="s">
        <v>94</v>
      </c>
      <c r="C47" s="233"/>
      <c r="D47" s="233"/>
      <c r="E47" s="233"/>
      <c r="F47" s="233"/>
      <c r="G47" s="233"/>
      <c r="H47" s="233"/>
      <c r="I47" s="233"/>
      <c r="J47" s="233"/>
      <c r="K47" s="233"/>
      <c r="L47" s="234"/>
    </row>
    <row r="48" spans="1:12" x14ac:dyDescent="0.2">
      <c r="A48" s="88" t="s">
        <v>106</v>
      </c>
      <c r="B48" s="95">
        <f>'selected scenarios'!C42</f>
        <v>506.17270720704676</v>
      </c>
      <c r="C48" s="101">
        <f>'selected scenarios'!D42</f>
        <v>486.926951146291</v>
      </c>
      <c r="D48" s="101">
        <f>'selected scenarios'!E42</f>
        <v>527.62032564744095</v>
      </c>
      <c r="E48" s="101">
        <f>'selected scenarios'!F42</f>
        <v>399.43844435134736</v>
      </c>
      <c r="F48" s="101">
        <f>'selected scenarios'!G42</f>
        <v>404.56986264476171</v>
      </c>
      <c r="G48" s="101">
        <f>'selected scenarios'!H42</f>
        <v>393.91264501160128</v>
      </c>
      <c r="H48" s="101">
        <f>'selected scenarios'!I42</f>
        <v>800.64883164300136</v>
      </c>
      <c r="I48" s="101">
        <f>'selected scenarios'!J42</f>
        <v>668.13304054054174</v>
      </c>
      <c r="J48" s="101">
        <f>'selected scenarios'!K42</f>
        <v>956.4396822594872</v>
      </c>
      <c r="K48" s="98">
        <f>'selected scenarios'!L42</f>
        <v>662.13373955431814</v>
      </c>
      <c r="L48" s="92">
        <f>'selected scenarios'!M42</f>
        <v>553.53072049689433</v>
      </c>
    </row>
    <row r="49" spans="1:12" ht="12" thickBot="1" x14ac:dyDescent="0.25">
      <c r="A49" s="89"/>
      <c r="B49" s="96" t="e">
        <f>'selected scenarios'!#REF!</f>
        <v>#REF!</v>
      </c>
      <c r="C49" s="102" t="e">
        <f>'selected scenarios'!#REF!</f>
        <v>#REF!</v>
      </c>
      <c r="D49" s="102" t="e">
        <f>'selected scenarios'!#REF!</f>
        <v>#REF!</v>
      </c>
      <c r="E49" s="102" t="e">
        <f>'selected scenarios'!#REF!</f>
        <v>#REF!</v>
      </c>
      <c r="F49" s="102" t="e">
        <f>'selected scenarios'!#REF!</f>
        <v>#REF!</v>
      </c>
      <c r="G49" s="102" t="e">
        <f>'selected scenarios'!#REF!</f>
        <v>#REF!</v>
      </c>
      <c r="H49" s="102" t="e">
        <f>'selected scenarios'!#REF!</f>
        <v>#REF!</v>
      </c>
      <c r="I49" s="102" t="e">
        <f>'selected scenarios'!#REF!</f>
        <v>#REF!</v>
      </c>
      <c r="J49" s="102" t="e">
        <f>'selected scenarios'!#REF!</f>
        <v>#REF!</v>
      </c>
      <c r="K49" s="99" t="e">
        <f>'selected scenarios'!#REF!</f>
        <v>#REF!</v>
      </c>
      <c r="L49" s="93" t="e">
        <f>'selected scenarios'!#REF!</f>
        <v>#REF!</v>
      </c>
    </row>
  </sheetData>
  <mergeCells count="12">
    <mergeCell ref="B4:L4"/>
    <mergeCell ref="B7:L7"/>
    <mergeCell ref="B10:L10"/>
    <mergeCell ref="B13:L13"/>
    <mergeCell ref="B21:L21"/>
    <mergeCell ref="B44:L44"/>
    <mergeCell ref="B47:L47"/>
    <mergeCell ref="B24:L24"/>
    <mergeCell ref="B27:L27"/>
    <mergeCell ref="B30:L30"/>
    <mergeCell ref="B38:L38"/>
    <mergeCell ref="B41:L4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71"/>
  <sheetViews>
    <sheetView workbookViewId="0">
      <selection activeCell="D3" sqref="D3:G3"/>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217</v>
      </c>
      <c r="G2" s="2"/>
      <c r="K2" s="1" t="s">
        <v>142</v>
      </c>
      <c r="L2" s="2"/>
      <c r="M2" s="21"/>
      <c r="N2" s="2"/>
      <c r="O2" s="2" t="str">
        <f>$F$2</f>
        <v>SNOPR Scenario Int-19</v>
      </c>
      <c r="P2" s="106"/>
      <c r="T2" s="1" t="s">
        <v>143</v>
      </c>
      <c r="U2" s="2"/>
      <c r="V2" s="21"/>
      <c r="W2" s="2"/>
      <c r="X2" s="2" t="str">
        <f>$F$2</f>
        <v>SNOPR Scenario Int-19</v>
      </c>
      <c r="Y2" s="106"/>
      <c r="AC2" s="1" t="s">
        <v>144</v>
      </c>
      <c r="AD2" s="2"/>
      <c r="AE2" s="21"/>
      <c r="AF2" s="2"/>
      <c r="AG2" s="2" t="str">
        <f>$F$2</f>
        <v>SNOPR Scenario Int-19</v>
      </c>
      <c r="AH2" s="106"/>
      <c r="AL2" s="1" t="s">
        <v>145</v>
      </c>
      <c r="AM2" s="2"/>
      <c r="AN2" s="21"/>
      <c r="AO2" s="2"/>
      <c r="AP2" s="2" t="str">
        <f>$F$2</f>
        <v>SNOPR Scenario Int-19</v>
      </c>
      <c r="AQ2" s="106"/>
      <c r="AU2" s="1" t="s">
        <v>82</v>
      </c>
      <c r="AV2" s="2"/>
      <c r="AW2" s="21"/>
      <c r="AX2" s="2"/>
      <c r="AY2" s="2" t="str">
        <f>$F$2</f>
        <v>SNOPR Scenario Int-19</v>
      </c>
      <c r="AZ2" s="106"/>
      <c r="BD2" s="1" t="s">
        <v>84</v>
      </c>
      <c r="BE2" s="2"/>
      <c r="BF2" s="21"/>
      <c r="BG2" s="2"/>
      <c r="BH2" s="2" t="str">
        <f>$F$2</f>
        <v>SNOPR Scenario Int-19</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-377.85462255990706</v>
      </c>
      <c r="E9" s="29">
        <v>0.27260000000000001</v>
      </c>
      <c r="F9" s="29">
        <v>0.63570000000000004</v>
      </c>
      <c r="G9" s="110">
        <v>9.1700000000000004E-2</v>
      </c>
      <c r="K9" s="22">
        <v>2</v>
      </c>
      <c r="L9" s="23" t="s">
        <v>79</v>
      </c>
      <c r="M9" s="24">
        <v>-471.98735945485652</v>
      </c>
      <c r="N9" s="29">
        <v>0.34014638862035629</v>
      </c>
      <c r="O9" s="29">
        <f t="shared" ref="O9" si="0">100%-N9-P9</f>
        <v>0.59466924457947801</v>
      </c>
      <c r="P9" s="110">
        <v>6.5184366800165719E-2</v>
      </c>
      <c r="T9" s="22">
        <v>2</v>
      </c>
      <c r="U9" s="23" t="s">
        <v>79</v>
      </c>
      <c r="V9" s="24">
        <v>59.6046732026144</v>
      </c>
      <c r="W9" s="29">
        <v>7.8756058158319875E-2</v>
      </c>
      <c r="X9" s="29">
        <f t="shared" ref="X9" si="1">100%-W9-Y9</f>
        <v>0.75323101777059775</v>
      </c>
      <c r="Y9" s="110">
        <v>0.1680129240710824</v>
      </c>
      <c r="AC9" s="22">
        <v>2</v>
      </c>
      <c r="AD9" s="23" t="s">
        <v>79</v>
      </c>
      <c r="AE9" s="24">
        <v>-531.64987500000018</v>
      </c>
      <c r="AF9" s="29">
        <v>0.3127962085308057</v>
      </c>
      <c r="AG9" s="29">
        <f t="shared" ref="AG9" si="2">100%-AF9-AH9</f>
        <v>0.62085308056872035</v>
      </c>
      <c r="AH9" s="110">
        <v>6.6350710900473939E-2</v>
      </c>
      <c r="AL9" s="22">
        <v>2</v>
      </c>
      <c r="AM9" s="23" t="s">
        <v>79</v>
      </c>
      <c r="AN9" s="24">
        <v>925.79250000000013</v>
      </c>
      <c r="AO9" s="29">
        <v>1.3888888888888888E-2</v>
      </c>
      <c r="AP9" s="29">
        <f t="shared" ref="AP9" si="3">100%-AO9-AQ9</f>
        <v>0.77777777777777779</v>
      </c>
      <c r="AQ9" s="110">
        <v>0.20833333333333334</v>
      </c>
      <c r="AU9" s="22">
        <v>2</v>
      </c>
      <c r="AV9" s="23" t="s">
        <v>79</v>
      </c>
      <c r="AW9" s="24">
        <v>-473.57044444444574</v>
      </c>
      <c r="AX9" s="29">
        <v>0.33937198067632851</v>
      </c>
      <c r="AY9" s="29">
        <f t="shared" ref="AY9" si="4">100%-AX9-AZ9</f>
        <v>0.59541062801932376</v>
      </c>
      <c r="AZ9" s="110">
        <v>6.5217391304347824E-2</v>
      </c>
      <c r="BD9" s="22">
        <v>2</v>
      </c>
      <c r="BE9" s="23" t="s">
        <v>79</v>
      </c>
      <c r="BF9" s="24">
        <v>81.673152866241992</v>
      </c>
      <c r="BG9" s="29">
        <v>7.6923076923076927E-2</v>
      </c>
      <c r="BH9" s="29">
        <f t="shared" ref="BH9" si="5">100%-BG9-BI9</f>
        <v>0.75392464678178972</v>
      </c>
      <c r="BI9" s="110">
        <v>0.16915227629513344</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Int-19</v>
      </c>
      <c r="G17" s="106"/>
      <c r="K17" s="1" t="s">
        <v>146</v>
      </c>
      <c r="L17" s="2"/>
      <c r="M17" s="21"/>
      <c r="N17" s="2"/>
      <c r="O17" s="2" t="str">
        <f>$F$2</f>
        <v>SNOPR Scenario Int-19</v>
      </c>
      <c r="P17" s="106"/>
      <c r="T17" s="1" t="s">
        <v>147</v>
      </c>
      <c r="U17" s="2"/>
      <c r="V17" s="21"/>
      <c r="W17" s="2"/>
      <c r="X17" s="2" t="str">
        <f>$F$2</f>
        <v>SNOPR Scenario Int-19</v>
      </c>
      <c r="Y17" s="106"/>
      <c r="AC17" s="1" t="s">
        <v>148</v>
      </c>
      <c r="AD17" s="2"/>
      <c r="AE17" s="21"/>
      <c r="AF17" s="2"/>
      <c r="AG17" s="2" t="str">
        <f>$F$2</f>
        <v>SNOPR Scenario Int-19</v>
      </c>
      <c r="AH17" s="106"/>
      <c r="AL17" s="1" t="s">
        <v>149</v>
      </c>
      <c r="AM17" s="2"/>
      <c r="AN17" s="21"/>
      <c r="AO17" s="2"/>
      <c r="AP17" s="2" t="str">
        <f>$F$2</f>
        <v>SNOPR Scenario Int-19</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c r="AO23" s="29"/>
      <c r="AP23" s="29"/>
      <c r="AQ23" s="110"/>
    </row>
    <row r="24" spans="2:43" x14ac:dyDescent="0.25">
      <c r="B24" s="22">
        <v>2</v>
      </c>
      <c r="C24" s="32" t="s">
        <v>79</v>
      </c>
      <c r="D24" s="119">
        <v>-502.93764046822884</v>
      </c>
      <c r="E24" s="29">
        <v>0.17437252311756934</v>
      </c>
      <c r="F24" s="29">
        <v>0.76316286091715413</v>
      </c>
      <c r="G24" s="110">
        <v>6.2464615965276464E-2</v>
      </c>
      <c r="K24" s="22">
        <v>2</v>
      </c>
      <c r="L24" s="23" t="s">
        <v>79</v>
      </c>
      <c r="M24" s="24">
        <v>-745.44898823529445</v>
      </c>
      <c r="N24" s="29">
        <v>0.20137602540354591</v>
      </c>
      <c r="O24" s="29">
        <f t="shared" ref="O24" si="6">100%-N24-P24</f>
        <v>0.77507277057422597</v>
      </c>
      <c r="P24" s="110">
        <v>2.3551204022228104E-2</v>
      </c>
      <c r="T24" s="22">
        <v>2</v>
      </c>
      <c r="U24" s="23" t="s">
        <v>79</v>
      </c>
      <c r="V24" s="24">
        <v>-4.0260869565217083</v>
      </c>
      <c r="W24" s="29">
        <v>0.10738255033557047</v>
      </c>
      <c r="X24" s="29">
        <f t="shared" ref="X24" si="7">100%-W24-Y24</f>
        <v>0.72632363907531694</v>
      </c>
      <c r="Y24" s="110">
        <v>0.16629381058911261</v>
      </c>
      <c r="AC24" s="22">
        <v>2</v>
      </c>
      <c r="AD24" s="23" t="s">
        <v>79</v>
      </c>
      <c r="AE24" s="24">
        <v>-450.4656521739131</v>
      </c>
      <c r="AF24" s="29">
        <v>0.12781954887218044</v>
      </c>
      <c r="AG24" s="29">
        <f t="shared" ref="AG24" si="8">100%-AF24-AH24</f>
        <v>0.82706766917293228</v>
      </c>
      <c r="AH24" s="110">
        <v>4.5112781954887216E-2</v>
      </c>
      <c r="AL24" s="22">
        <v>2</v>
      </c>
      <c r="AM24" s="23" t="s">
        <v>79</v>
      </c>
      <c r="AN24" s="24">
        <v>1020.5207142857142</v>
      </c>
      <c r="AO24" s="29">
        <v>2.1739130434782608E-2</v>
      </c>
      <c r="AP24" s="29">
        <f t="shared" ref="AP24" si="9">100%-AO24-AQ24</f>
        <v>0.69565217391304346</v>
      </c>
      <c r="AQ24" s="110">
        <v>0.28260869565217389</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c r="AO26" s="30"/>
      <c r="AP26" s="30"/>
      <c r="AQ26" s="111"/>
    </row>
    <row r="32" spans="2:43" x14ac:dyDescent="0.25">
      <c r="B32" s="1" t="s">
        <v>12</v>
      </c>
      <c r="C32" s="2"/>
      <c r="D32" s="21"/>
      <c r="E32" s="2"/>
      <c r="F32" s="2" t="str">
        <f>$F$2</f>
        <v>SNOPR Scenario Int-19</v>
      </c>
      <c r="G32" s="106"/>
      <c r="K32" s="1" t="s">
        <v>150</v>
      </c>
      <c r="L32" s="2"/>
      <c r="M32" s="21"/>
      <c r="N32" s="2"/>
      <c r="O32" s="2" t="str">
        <f>$F$2</f>
        <v>SNOPR Scenario Int-19</v>
      </c>
      <c r="P32" s="106"/>
      <c r="T32" s="1" t="s">
        <v>151</v>
      </c>
      <c r="U32" s="2"/>
      <c r="V32" s="21"/>
      <c r="W32" s="2"/>
      <c r="X32" s="2" t="str">
        <f>$F$2</f>
        <v>SNOPR Scenario Int-19</v>
      </c>
      <c r="Y32" s="106"/>
      <c r="AC32" s="1" t="s">
        <v>152</v>
      </c>
      <c r="AD32" s="2"/>
      <c r="AE32" s="21"/>
      <c r="AF32" s="2"/>
      <c r="AG32" s="2" t="str">
        <f>$F$2</f>
        <v>SNOPR Scenario Int-19</v>
      </c>
      <c r="AH32" s="106"/>
      <c r="AL32" s="1" t="s">
        <v>153</v>
      </c>
      <c r="AM32" s="2"/>
      <c r="AN32" s="21"/>
      <c r="AO32" s="2"/>
      <c r="AP32" s="2" t="str">
        <f>$F$2</f>
        <v>SNOPR Scenario Int-19</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-312.11794438781976</v>
      </c>
      <c r="E39" s="29">
        <v>0.38332269729844715</v>
      </c>
      <c r="F39" s="29">
        <v>0.4920229738353542</v>
      </c>
      <c r="G39" s="110">
        <v>0.12465432886619868</v>
      </c>
      <c r="K39" s="22">
        <v>2</v>
      </c>
      <c r="L39" s="23" t="s">
        <v>79</v>
      </c>
      <c r="M39" s="24">
        <v>-360.50420143884878</v>
      </c>
      <c r="N39" s="29">
        <v>0.49162333911034084</v>
      </c>
      <c r="O39" s="29">
        <f t="shared" ref="O39" si="10">100%-N39-P39</f>
        <v>0.39774696707105717</v>
      </c>
      <c r="P39" s="110">
        <v>0.11062969381860197</v>
      </c>
      <c r="T39" s="22">
        <v>2</v>
      </c>
      <c r="U39" s="23" t="s">
        <v>79</v>
      </c>
      <c r="V39" s="24">
        <v>155.57237704918029</v>
      </c>
      <c r="W39" s="29">
        <v>4.4933920704845816E-2</v>
      </c>
      <c r="X39" s="29">
        <f t="shared" ref="X39" si="11">100%-W39-Y39</f>
        <v>0.78502202643171803</v>
      </c>
      <c r="Y39" s="110">
        <v>0.17004405286343613</v>
      </c>
      <c r="AC39" s="22">
        <v>2</v>
      </c>
      <c r="AD39" s="23" t="s">
        <v>79</v>
      </c>
      <c r="AE39" s="24">
        <v>-564.40842105263164</v>
      </c>
      <c r="AF39" s="29">
        <v>0.62820512820512819</v>
      </c>
      <c r="AG39" s="29">
        <f t="shared" ref="AG39" si="12">100%-AF39-AH39</f>
        <v>0.26923076923076927</v>
      </c>
      <c r="AH39" s="110">
        <v>0.10256410256410256</v>
      </c>
      <c r="AL39" s="22">
        <v>2</v>
      </c>
      <c r="AM39" s="23" t="s">
        <v>79</v>
      </c>
      <c r="AN39" s="24">
        <v>262.69499999999999</v>
      </c>
      <c r="AO39" s="29">
        <v>0</v>
      </c>
      <c r="AP39" s="29">
        <f t="shared" ref="AP39" si="13">100%-AO39-AQ39</f>
        <v>0.92307692307692313</v>
      </c>
      <c r="AQ39" s="110">
        <v>7.6923076923076927E-2</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Int-19</v>
      </c>
      <c r="G47" s="106"/>
      <c r="K47" s="1" t="s">
        <v>100</v>
      </c>
      <c r="L47" s="2"/>
      <c r="M47" s="21"/>
      <c r="N47" s="2"/>
      <c r="O47" s="2" t="str">
        <f>$F$2</f>
        <v>SNOPR Scenario Int-19</v>
      </c>
      <c r="P47" s="106"/>
      <c r="T47" s="1" t="s">
        <v>97</v>
      </c>
      <c r="U47" s="2"/>
      <c r="V47" s="21"/>
      <c r="W47" s="2"/>
      <c r="X47" s="2" t="str">
        <f>$F$2</f>
        <v>SNOPR Scenario Int-19</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-389.42159751037332</v>
      </c>
      <c r="E54" s="29">
        <v>0.26254295532646049</v>
      </c>
      <c r="F54" s="29">
        <f>100%-E54-G54</f>
        <v>0.66872852233676983</v>
      </c>
      <c r="G54" s="110">
        <v>6.8728522336769765E-2</v>
      </c>
      <c r="K54" s="22">
        <f t="shared" si="18"/>
        <v>2</v>
      </c>
      <c r="L54" s="23" t="str">
        <f>L39</f>
        <v>NWGF 92%</v>
      </c>
      <c r="M54" s="17">
        <v>-509.43711538461531</v>
      </c>
      <c r="N54" s="29">
        <v>0.15617128463476071</v>
      </c>
      <c r="O54" s="29">
        <f>100%-N54-P54</f>
        <v>0.80352644836272036</v>
      </c>
      <c r="P54" s="110">
        <v>4.0302267002518891E-2</v>
      </c>
      <c r="T54" s="22">
        <f t="shared" si="19"/>
        <v>2</v>
      </c>
      <c r="U54" s="23" t="str">
        <f>U39</f>
        <v>NWGF 92%</v>
      </c>
      <c r="V54" s="24">
        <v>-331.99085889570557</v>
      </c>
      <c r="W54" s="29">
        <v>0.39031770045385777</v>
      </c>
      <c r="X54" s="29">
        <f>100%-W54-Y54</f>
        <v>0.5068078668683812</v>
      </c>
      <c r="Y54" s="110">
        <v>0.10287443267776097</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v>716.43366942148771</v>
      </c>
      <c r="W55" s="29">
        <v>0.3328290468986384</v>
      </c>
      <c r="X55" s="29">
        <f t="shared" ref="X55:X56" si="20">100%-W55-Y55</f>
        <v>8.4720121028744377E-2</v>
      </c>
      <c r="Y55" s="110">
        <v>0.58245083207261727</v>
      </c>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v>731.38700607902592</v>
      </c>
      <c r="W56" s="30">
        <v>0.40695915279878969</v>
      </c>
      <c r="X56" s="30">
        <f t="shared" si="20"/>
        <v>4.5385779122542047E-3</v>
      </c>
      <c r="Y56" s="111">
        <v>0.5885022692889561</v>
      </c>
      <c r="AR56" s="57"/>
    </row>
    <row r="62" spans="2:44" x14ac:dyDescent="0.25">
      <c r="B62" s="1" t="s">
        <v>102</v>
      </c>
      <c r="C62" s="2"/>
      <c r="D62" s="21"/>
      <c r="E62" s="2"/>
      <c r="F62" s="2" t="str">
        <f>$F$2</f>
        <v>SNOPR Scenario Int-19</v>
      </c>
      <c r="G62" s="106"/>
      <c r="K62" s="1" t="s">
        <v>99</v>
      </c>
      <c r="L62" s="2"/>
      <c r="M62" s="21"/>
      <c r="N62" s="2"/>
      <c r="O62" s="2" t="str">
        <f>$F$2</f>
        <v>SNOPR Scenario Int-19</v>
      </c>
      <c r="P62" s="106"/>
      <c r="T62" s="1" t="s">
        <v>98</v>
      </c>
      <c r="U62" s="2"/>
      <c r="V62" s="21"/>
      <c r="W62" s="21"/>
      <c r="X62" s="2" t="str">
        <f>$F$2</f>
        <v>SNOPR Scenario Int-19</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1">D49</f>
        <v>LCC</v>
      </c>
      <c r="E64" s="25" t="str">
        <f t="shared" si="21"/>
        <v>Net</v>
      </c>
      <c r="F64" s="26" t="str">
        <f t="shared" si="21"/>
        <v>No</v>
      </c>
      <c r="G64" s="107" t="str">
        <f t="shared" si="21"/>
        <v>Net</v>
      </c>
      <c r="K64" s="5"/>
      <c r="L64" s="6"/>
      <c r="M64" s="7" t="str">
        <f t="shared" ref="M64:P65" si="22">M49</f>
        <v>LCC</v>
      </c>
      <c r="N64" s="25" t="str">
        <f t="shared" si="22"/>
        <v>Net</v>
      </c>
      <c r="O64" s="26" t="str">
        <f t="shared" si="22"/>
        <v>No</v>
      </c>
      <c r="P64" s="107" t="str">
        <f t="shared" si="22"/>
        <v>Net</v>
      </c>
      <c r="T64" s="5"/>
      <c r="U64" s="6"/>
      <c r="V64" s="7" t="str">
        <f t="shared" ref="V64:Y65" si="23">V49</f>
        <v>LCC</v>
      </c>
      <c r="W64" s="25" t="str">
        <f t="shared" si="23"/>
        <v>Net</v>
      </c>
      <c r="X64" s="26" t="str">
        <f t="shared" si="23"/>
        <v>No</v>
      </c>
      <c r="Y64" s="107" t="str">
        <f t="shared" si="23"/>
        <v>Net</v>
      </c>
    </row>
    <row r="65" spans="2:25" x14ac:dyDescent="0.25">
      <c r="B65" s="9" t="str">
        <f>B50</f>
        <v>Level</v>
      </c>
      <c r="C65" s="10" t="str">
        <f>C50</f>
        <v>Description</v>
      </c>
      <c r="D65" s="11" t="str">
        <f t="shared" si="21"/>
        <v>Savings</v>
      </c>
      <c r="E65" s="27" t="str">
        <f t="shared" si="21"/>
        <v>Cost</v>
      </c>
      <c r="F65" s="27" t="str">
        <f t="shared" si="21"/>
        <v>Impact</v>
      </c>
      <c r="G65" s="108" t="str">
        <f t="shared" si="21"/>
        <v>Benefit</v>
      </c>
      <c r="K65" s="9" t="str">
        <f>K50</f>
        <v>Level</v>
      </c>
      <c r="L65" s="10" t="str">
        <f>L50</f>
        <v>Description</v>
      </c>
      <c r="M65" s="11" t="str">
        <f t="shared" si="22"/>
        <v>Savings</v>
      </c>
      <c r="N65" s="27" t="str">
        <f t="shared" si="22"/>
        <v>Cost</v>
      </c>
      <c r="O65" s="27" t="str">
        <f t="shared" si="22"/>
        <v>Impact</v>
      </c>
      <c r="P65" s="108" t="str">
        <f t="shared" si="22"/>
        <v>Benefit</v>
      </c>
      <c r="T65" s="9" t="str">
        <f>T50</f>
        <v>Level</v>
      </c>
      <c r="U65" s="10" t="str">
        <f>U50</f>
        <v>Description</v>
      </c>
      <c r="V65" s="11" t="str">
        <f t="shared" si="23"/>
        <v>Savings</v>
      </c>
      <c r="W65" s="27" t="str">
        <f t="shared" si="23"/>
        <v>Cost</v>
      </c>
      <c r="X65" s="27" t="str">
        <f t="shared" si="23"/>
        <v>Impact</v>
      </c>
      <c r="Y65" s="108" t="str">
        <f t="shared" si="23"/>
        <v>Benefit</v>
      </c>
    </row>
    <row r="66" spans="2:25" x14ac:dyDescent="0.25">
      <c r="B66" s="12" t="str">
        <f t="shared" ref="B66:B71" si="24">B51</f>
        <v>NWGF</v>
      </c>
      <c r="C66" s="13"/>
      <c r="D66" s="7"/>
      <c r="E66" s="25"/>
      <c r="F66" s="25"/>
      <c r="G66" s="107"/>
      <c r="K66" s="12" t="str">
        <f t="shared" ref="K66:K71" si="25">K51</f>
        <v>NWGF</v>
      </c>
      <c r="L66" s="13"/>
      <c r="M66" s="7"/>
      <c r="N66" s="25"/>
      <c r="O66" s="25"/>
      <c r="P66" s="107"/>
      <c r="T66" s="12" t="str">
        <f t="shared" ref="T66:T71" si="26">T51</f>
        <v>NWGF</v>
      </c>
      <c r="U66" s="13"/>
      <c r="V66" s="7"/>
      <c r="W66" s="25"/>
      <c r="X66" s="25"/>
      <c r="Y66" s="107"/>
    </row>
    <row r="67" spans="2:25" x14ac:dyDescent="0.25">
      <c r="B67" s="14">
        <f t="shared" si="24"/>
        <v>0</v>
      </c>
      <c r="C67" s="15" t="str">
        <f>C52</f>
        <v>NWGF 80%</v>
      </c>
      <c r="D67" s="16"/>
      <c r="E67" s="28"/>
      <c r="F67" s="28">
        <v>1</v>
      </c>
      <c r="G67" s="109"/>
      <c r="K67" s="14">
        <f t="shared" si="25"/>
        <v>0</v>
      </c>
      <c r="L67" s="15" t="str">
        <f>L52</f>
        <v>NWGF 80%</v>
      </c>
      <c r="M67" s="16"/>
      <c r="N67" s="28"/>
      <c r="O67" s="28">
        <v>1</v>
      </c>
      <c r="P67" s="109"/>
      <c r="T67" s="14">
        <f t="shared" si="26"/>
        <v>0</v>
      </c>
      <c r="U67" s="15" t="str">
        <f>U52</f>
        <v>NWGF 80%</v>
      </c>
      <c r="V67" s="16"/>
      <c r="W67" s="28"/>
      <c r="X67" s="28">
        <v>1</v>
      </c>
      <c r="Y67" s="109"/>
    </row>
    <row r="68" spans="2:25" x14ac:dyDescent="0.25">
      <c r="B68" s="22">
        <f t="shared" si="24"/>
        <v>1</v>
      </c>
      <c r="C68" s="23" t="str">
        <f>C53</f>
        <v>NWGF 90%</v>
      </c>
      <c r="D68" s="17"/>
      <c r="E68" s="29"/>
      <c r="F68" s="29"/>
      <c r="G68" s="110"/>
      <c r="K68" s="22">
        <f t="shared" si="25"/>
        <v>1</v>
      </c>
      <c r="L68" s="23" t="str">
        <f>L53</f>
        <v>NWGF 90%</v>
      </c>
      <c r="M68" s="24"/>
      <c r="N68" s="29"/>
      <c r="O68" s="29"/>
      <c r="P68" s="110"/>
      <c r="T68" s="22">
        <f t="shared" si="26"/>
        <v>1</v>
      </c>
      <c r="U68" s="23" t="str">
        <f>U53</f>
        <v>NWGF 90%</v>
      </c>
      <c r="V68" s="24"/>
      <c r="W68" s="29"/>
      <c r="X68" s="29"/>
      <c r="Y68" s="110"/>
    </row>
    <row r="69" spans="2:25" x14ac:dyDescent="0.25">
      <c r="B69" s="14">
        <f t="shared" si="24"/>
        <v>2</v>
      </c>
      <c r="C69" s="15" t="str">
        <f>C54</f>
        <v>NWGF 92%</v>
      </c>
      <c r="D69" s="17">
        <v>-663.50003236245902</v>
      </c>
      <c r="E69" s="29">
        <v>0.31411042944785278</v>
      </c>
      <c r="F69" s="29">
        <f>100%-E69-G69</f>
        <v>0.62085889570552155</v>
      </c>
      <c r="G69" s="110">
        <v>6.5030674846625766E-2</v>
      </c>
      <c r="K69" s="14">
        <f t="shared" si="25"/>
        <v>2</v>
      </c>
      <c r="L69" s="15" t="str">
        <f>L54</f>
        <v>NWGF 92%</v>
      </c>
      <c r="M69" s="24">
        <v>-1069.7256818181816</v>
      </c>
      <c r="N69" s="29">
        <v>0.16780045351473924</v>
      </c>
      <c r="O69" s="29">
        <f>100%-N69-P69</f>
        <v>0.80045351473922899</v>
      </c>
      <c r="P69" s="110">
        <v>3.1746031746031744E-2</v>
      </c>
      <c r="T69" s="14">
        <f t="shared" si="26"/>
        <v>2</v>
      </c>
      <c r="U69" s="15" t="str">
        <f>U54</f>
        <v>NWGF 92%</v>
      </c>
      <c r="V69" s="24">
        <v>-501.74502262443491</v>
      </c>
      <c r="W69" s="29">
        <v>0.48663101604278075</v>
      </c>
      <c r="X69" s="29">
        <f>100%-W69-Y69</f>
        <v>0.40909090909090917</v>
      </c>
      <c r="Y69" s="110">
        <v>0.10427807486631016</v>
      </c>
    </row>
    <row r="70" spans="2:25" x14ac:dyDescent="0.25">
      <c r="B70" s="14">
        <f t="shared" si="24"/>
        <v>3</v>
      </c>
      <c r="C70" s="15" t="str">
        <f>C55</f>
        <v>NWGF 95%</v>
      </c>
      <c r="D70" s="17"/>
      <c r="E70" s="29"/>
      <c r="F70" s="29"/>
      <c r="G70" s="110"/>
      <c r="K70" s="14">
        <f t="shared" si="25"/>
        <v>3</v>
      </c>
      <c r="L70" s="15" t="str">
        <f>L55</f>
        <v>NWGF 95%</v>
      </c>
      <c r="M70" s="24"/>
      <c r="N70" s="29"/>
      <c r="O70" s="29"/>
      <c r="P70" s="110"/>
      <c r="T70" s="14">
        <f t="shared" si="26"/>
        <v>3</v>
      </c>
      <c r="U70" s="15" t="str">
        <f>U55</f>
        <v>NWGF 95%</v>
      </c>
      <c r="V70" s="24"/>
      <c r="W70" s="29"/>
      <c r="X70" s="29"/>
      <c r="Y70" s="110"/>
    </row>
    <row r="71" spans="2:25" x14ac:dyDescent="0.25">
      <c r="B71" s="18">
        <f t="shared" si="24"/>
        <v>4</v>
      </c>
      <c r="C71" s="19" t="str">
        <f>C56</f>
        <v>NWGF 98%</v>
      </c>
      <c r="D71" s="20"/>
      <c r="E71" s="30"/>
      <c r="F71" s="30"/>
      <c r="G71" s="111"/>
      <c r="K71" s="18">
        <f t="shared" si="25"/>
        <v>4</v>
      </c>
      <c r="L71" s="19" t="str">
        <f>L56</f>
        <v>NWGF 98%</v>
      </c>
      <c r="M71" s="34"/>
      <c r="N71" s="30"/>
      <c r="O71" s="30"/>
      <c r="P71" s="111"/>
      <c r="T71" s="18">
        <f t="shared" si="26"/>
        <v>4</v>
      </c>
      <c r="U71" s="19" t="str">
        <f>U56</f>
        <v>NWGF 98%</v>
      </c>
      <c r="V71" s="34"/>
      <c r="W71" s="30"/>
      <c r="X71" s="30"/>
      <c r="Y71" s="111"/>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71"/>
  <sheetViews>
    <sheetView workbookViewId="0">
      <selection activeCell="D3" sqref="D3:G3"/>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218</v>
      </c>
      <c r="G2" s="2"/>
      <c r="K2" s="1" t="s">
        <v>142</v>
      </c>
      <c r="L2" s="2"/>
      <c r="M2" s="21"/>
      <c r="N2" s="2"/>
      <c r="O2" s="2" t="str">
        <f>$F$2</f>
        <v>SNOPR Scenario Int-20</v>
      </c>
      <c r="P2" s="106"/>
      <c r="T2" s="1" t="s">
        <v>143</v>
      </c>
      <c r="U2" s="2"/>
      <c r="V2" s="21"/>
      <c r="W2" s="2"/>
      <c r="X2" s="2" t="str">
        <f>$F$2</f>
        <v>SNOPR Scenario Int-20</v>
      </c>
      <c r="Y2" s="106"/>
      <c r="AC2" s="1" t="s">
        <v>144</v>
      </c>
      <c r="AD2" s="2"/>
      <c r="AE2" s="21"/>
      <c r="AF2" s="2"/>
      <c r="AG2" s="2" t="str">
        <f>$F$2</f>
        <v>SNOPR Scenario Int-20</v>
      </c>
      <c r="AH2" s="106"/>
      <c r="AL2" s="1" t="s">
        <v>145</v>
      </c>
      <c r="AM2" s="2"/>
      <c r="AN2" s="21"/>
      <c r="AO2" s="2"/>
      <c r="AP2" s="2" t="str">
        <f>$F$2</f>
        <v>SNOPR Scenario Int-20</v>
      </c>
      <c r="AQ2" s="106"/>
      <c r="AU2" s="1" t="s">
        <v>82</v>
      </c>
      <c r="AV2" s="2"/>
      <c r="AW2" s="21"/>
      <c r="AX2" s="2"/>
      <c r="AY2" s="2" t="str">
        <f>$F$2</f>
        <v>SNOPR Scenario Int-20</v>
      </c>
      <c r="AZ2" s="106"/>
      <c r="BD2" s="1" t="s">
        <v>84</v>
      </c>
      <c r="BE2" s="2"/>
      <c r="BF2" s="21"/>
      <c r="BG2" s="2"/>
      <c r="BH2" s="2" t="str">
        <f>$F$2</f>
        <v>SNOPR Scenario Int-20</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-220.85999858303927</v>
      </c>
      <c r="E9" s="29">
        <v>0.25629999999999997</v>
      </c>
      <c r="F9" s="29">
        <v>0.60850000000000004</v>
      </c>
      <c r="G9" s="110">
        <v>0.13519999999999999</v>
      </c>
      <c r="K9" s="22">
        <v>2</v>
      </c>
      <c r="L9" s="23" t="s">
        <v>79</v>
      </c>
      <c r="M9" s="24">
        <v>-288.74272612669409</v>
      </c>
      <c r="N9" s="29">
        <v>0.32219306725590385</v>
      </c>
      <c r="O9" s="29">
        <f t="shared" ref="O9" si="0">100%-N9-P9</f>
        <v>0.56180085623532661</v>
      </c>
      <c r="P9" s="110">
        <v>0.11600607650876951</v>
      </c>
      <c r="T9" s="22">
        <v>2</v>
      </c>
      <c r="U9" s="23" t="s">
        <v>79</v>
      </c>
      <c r="V9" s="24">
        <v>142.26115987460818</v>
      </c>
      <c r="W9" s="29">
        <v>6.5024232633279486E-2</v>
      </c>
      <c r="X9" s="29">
        <f t="shared" ref="X9" si="1">100%-W9-Y9</f>
        <v>0.7423263327948304</v>
      </c>
      <c r="Y9" s="110">
        <v>0.19264943457189015</v>
      </c>
      <c r="AC9" s="22">
        <v>2</v>
      </c>
      <c r="AD9" s="23" t="s">
        <v>79</v>
      </c>
      <c r="AE9" s="24">
        <v>-598.53134831460659</v>
      </c>
      <c r="AF9" s="29">
        <v>0.32227488151658767</v>
      </c>
      <c r="AG9" s="29">
        <f t="shared" ref="AG9" si="2">100%-AF9-AH9</f>
        <v>0.5781990521327014</v>
      </c>
      <c r="AH9" s="110">
        <v>9.9526066350710901E-2</v>
      </c>
      <c r="AL9" s="22">
        <v>2</v>
      </c>
      <c r="AM9" s="23" t="s">
        <v>79</v>
      </c>
      <c r="AN9" s="24">
        <v>934.69599999999991</v>
      </c>
      <c r="AO9" s="29">
        <v>1.3888888888888888E-2</v>
      </c>
      <c r="AP9" s="29">
        <f t="shared" ref="AP9" si="3">100%-AO9-AQ9</f>
        <v>0.79166666666666674</v>
      </c>
      <c r="AQ9" s="110">
        <v>0.19444444444444445</v>
      </c>
      <c r="AU9" s="22">
        <v>2</v>
      </c>
      <c r="AV9" s="23" t="s">
        <v>79</v>
      </c>
      <c r="AW9" s="24">
        <v>-297.194960147149</v>
      </c>
      <c r="AX9" s="29">
        <v>0.32219538378958668</v>
      </c>
      <c r="AY9" s="29">
        <f t="shared" ref="AY9" si="4">100%-AX9-AZ9</f>
        <v>0.56226516371443913</v>
      </c>
      <c r="AZ9" s="110">
        <v>0.11553945249597423</v>
      </c>
      <c r="BD9" s="22">
        <v>2</v>
      </c>
      <c r="BE9" s="23" t="s">
        <v>79</v>
      </c>
      <c r="BF9" s="24">
        <v>160.46410413476266</v>
      </c>
      <c r="BG9" s="29">
        <v>6.3579277864992151E-2</v>
      </c>
      <c r="BH9" s="29">
        <f t="shared" ref="BH9" si="5">100%-BG9-BI9</f>
        <v>0.74372056514913654</v>
      </c>
      <c r="BI9" s="110">
        <v>0.19270015698587128</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Int-20</v>
      </c>
      <c r="G17" s="106"/>
      <c r="K17" s="1" t="s">
        <v>146</v>
      </c>
      <c r="L17" s="2"/>
      <c r="M17" s="21"/>
      <c r="N17" s="2"/>
      <c r="O17" s="2" t="str">
        <f>$F$2</f>
        <v>SNOPR Scenario Int-20</v>
      </c>
      <c r="P17" s="106"/>
      <c r="T17" s="1" t="s">
        <v>147</v>
      </c>
      <c r="U17" s="2"/>
      <c r="V17" s="21"/>
      <c r="W17" s="2"/>
      <c r="X17" s="2" t="str">
        <f>$F$2</f>
        <v>SNOPR Scenario Int-20</v>
      </c>
      <c r="Y17" s="106"/>
      <c r="AC17" s="1" t="s">
        <v>148</v>
      </c>
      <c r="AD17" s="2"/>
      <c r="AE17" s="21"/>
      <c r="AF17" s="2"/>
      <c r="AG17" s="2" t="str">
        <f>$F$2</f>
        <v>SNOPR Scenario Int-20</v>
      </c>
      <c r="AH17" s="106"/>
      <c r="AL17" s="1" t="s">
        <v>149</v>
      </c>
      <c r="AM17" s="2"/>
      <c r="AN17" s="21"/>
      <c r="AO17" s="2"/>
      <c r="AP17" s="2" t="str">
        <f>$F$2</f>
        <v>SNOPR Scenario Int-20</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c r="AO23" s="29"/>
      <c r="AP23" s="29"/>
      <c r="AQ23" s="110"/>
    </row>
    <row r="24" spans="2:43" x14ac:dyDescent="0.25">
      <c r="B24" s="22">
        <v>2</v>
      </c>
      <c r="C24" s="32" t="s">
        <v>79</v>
      </c>
      <c r="D24" s="119">
        <v>-417.97009339764588</v>
      </c>
      <c r="E24" s="29">
        <v>0.14512172107944896</v>
      </c>
      <c r="F24" s="29">
        <v>0.77108888469522552</v>
      </c>
      <c r="G24" s="110">
        <v>8.3789394225325539E-2</v>
      </c>
      <c r="K24" s="22">
        <v>2</v>
      </c>
      <c r="L24" s="23" t="s">
        <v>79</v>
      </c>
      <c r="M24" s="24">
        <v>-666.42277139208113</v>
      </c>
      <c r="N24" s="29">
        <v>0.16829849166446151</v>
      </c>
      <c r="O24" s="29">
        <f t="shared" ref="O24" si="6">100%-N24-P24</f>
        <v>0.79280232865837519</v>
      </c>
      <c r="P24" s="110">
        <v>3.8899179677163269E-2</v>
      </c>
      <c r="T24" s="22">
        <v>2</v>
      </c>
      <c r="U24" s="23" t="s">
        <v>79</v>
      </c>
      <c r="V24" s="24">
        <v>56.735932642487015</v>
      </c>
      <c r="W24" s="29">
        <v>8.2774049217002238E-2</v>
      </c>
      <c r="X24" s="29">
        <f t="shared" ref="X24" si="7">100%-W24-Y24</f>
        <v>0.71215510812826244</v>
      </c>
      <c r="Y24" s="110">
        <v>0.20507084265473527</v>
      </c>
      <c r="AC24" s="22">
        <v>2</v>
      </c>
      <c r="AD24" s="23" t="s">
        <v>79</v>
      </c>
      <c r="AE24" s="24">
        <v>-663.99774193548387</v>
      </c>
      <c r="AF24" s="29">
        <v>0.15789473684210525</v>
      </c>
      <c r="AG24" s="29">
        <f t="shared" ref="AG24" si="8">100%-AF24-AH24</f>
        <v>0.76691729323308266</v>
      </c>
      <c r="AH24" s="110">
        <v>7.5187969924812026E-2</v>
      </c>
      <c r="AL24" s="22">
        <v>2</v>
      </c>
      <c r="AM24" s="23" t="s">
        <v>79</v>
      </c>
      <c r="AN24" s="24">
        <v>1038.0807692307692</v>
      </c>
      <c r="AO24" s="29">
        <v>2.1739130434782608E-2</v>
      </c>
      <c r="AP24" s="29">
        <f t="shared" ref="AP24" si="9">100%-AO24-AQ24</f>
        <v>0.71739130434782616</v>
      </c>
      <c r="AQ24" s="110">
        <v>0.2608695652173913</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c r="AO26" s="30"/>
      <c r="AP26" s="30"/>
      <c r="AQ26" s="111"/>
    </row>
    <row r="32" spans="2:43" x14ac:dyDescent="0.25">
      <c r="B32" s="1" t="s">
        <v>12</v>
      </c>
      <c r="C32" s="2"/>
      <c r="D32" s="21"/>
      <c r="E32" s="2"/>
      <c r="F32" s="2" t="str">
        <f>$F$2</f>
        <v>SNOPR Scenario Int-20</v>
      </c>
      <c r="G32" s="106"/>
      <c r="K32" s="1" t="s">
        <v>150</v>
      </c>
      <c r="L32" s="2"/>
      <c r="M32" s="21"/>
      <c r="N32" s="2"/>
      <c r="O32" s="2" t="str">
        <f>$F$2</f>
        <v>SNOPR Scenario Int-20</v>
      </c>
      <c r="P32" s="106"/>
      <c r="T32" s="1" t="s">
        <v>151</v>
      </c>
      <c r="U32" s="2"/>
      <c r="V32" s="21"/>
      <c r="W32" s="2"/>
      <c r="X32" s="2" t="str">
        <f>$F$2</f>
        <v>SNOPR Scenario Int-20</v>
      </c>
      <c r="Y32" s="106"/>
      <c r="AC32" s="1" t="s">
        <v>152</v>
      </c>
      <c r="AD32" s="2"/>
      <c r="AE32" s="21"/>
      <c r="AF32" s="2"/>
      <c r="AG32" s="2" t="str">
        <f>$F$2</f>
        <v>SNOPR Scenario Int-20</v>
      </c>
      <c r="AH32" s="106"/>
      <c r="AL32" s="1" t="s">
        <v>153</v>
      </c>
      <c r="AM32" s="2"/>
      <c r="AN32" s="21"/>
      <c r="AO32" s="2"/>
      <c r="AP32" s="2" t="str">
        <f>$F$2</f>
        <v>SNOPR Scenario Int-20</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-132.37201005227789</v>
      </c>
      <c r="E39" s="29">
        <v>0.38162093171665601</v>
      </c>
      <c r="F39" s="29">
        <v>0.42522867475005316</v>
      </c>
      <c r="G39" s="110">
        <v>0.19315039353329078</v>
      </c>
      <c r="K39" s="22">
        <v>2</v>
      </c>
      <c r="L39" s="23" t="s">
        <v>79</v>
      </c>
      <c r="M39" s="24">
        <v>-165.00905439330538</v>
      </c>
      <c r="N39" s="29">
        <v>0.49017908723281339</v>
      </c>
      <c r="O39" s="29">
        <f t="shared" ref="O39" si="10">100%-N39-P39</f>
        <v>0.30964760254188339</v>
      </c>
      <c r="P39" s="110">
        <v>0.2001733102253033</v>
      </c>
      <c r="T39" s="22">
        <v>2</v>
      </c>
      <c r="U39" s="23" t="s">
        <v>79</v>
      </c>
      <c r="V39" s="24">
        <v>273.26408730158749</v>
      </c>
      <c r="W39" s="29">
        <v>4.405286343612335E-2</v>
      </c>
      <c r="X39" s="29">
        <f t="shared" ref="X39" si="11">100%-W39-Y39</f>
        <v>0.77797356828193831</v>
      </c>
      <c r="Y39" s="110">
        <v>0.17797356828193833</v>
      </c>
      <c r="AC39" s="22">
        <v>2</v>
      </c>
      <c r="AD39" s="23" t="s">
        <v>79</v>
      </c>
      <c r="AE39" s="24">
        <v>-563.5406896551724</v>
      </c>
      <c r="AF39" s="29">
        <v>0.60256410256410253</v>
      </c>
      <c r="AG39" s="29">
        <f t="shared" ref="AG39" si="12">100%-AF39-AH39</f>
        <v>0.25641025641025644</v>
      </c>
      <c r="AH39" s="110">
        <v>0.14102564102564102</v>
      </c>
      <c r="AL39" s="22">
        <v>2</v>
      </c>
      <c r="AM39" s="23" t="s">
        <v>79</v>
      </c>
      <c r="AN39" s="24">
        <v>262.69499999999999</v>
      </c>
      <c r="AO39" s="29">
        <v>0</v>
      </c>
      <c r="AP39" s="29">
        <f t="shared" ref="AP39" si="13">100%-AO39-AQ39</f>
        <v>0.92307692307692313</v>
      </c>
      <c r="AQ39" s="110">
        <v>7.6923076923076927E-2</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Int-20</v>
      </c>
      <c r="G47" s="106"/>
      <c r="K47" s="1" t="s">
        <v>100</v>
      </c>
      <c r="L47" s="2"/>
      <c r="M47" s="21"/>
      <c r="N47" s="2"/>
      <c r="O47" s="2" t="str">
        <f>$F$2</f>
        <v>SNOPR Scenario Int-20</v>
      </c>
      <c r="P47" s="106"/>
      <c r="T47" s="1" t="s">
        <v>97</v>
      </c>
      <c r="U47" s="2"/>
      <c r="V47" s="21"/>
      <c r="W47" s="2"/>
      <c r="X47" s="2" t="str">
        <f>$F$2</f>
        <v>SNOPR Scenario Int-20</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-211.92988095238084</v>
      </c>
      <c r="E54" s="29">
        <v>0.24398625429553264</v>
      </c>
      <c r="F54" s="29">
        <f>100%-E54-G54</f>
        <v>0.65360824742268042</v>
      </c>
      <c r="G54" s="110">
        <v>0.10240549828178694</v>
      </c>
      <c r="K54" s="22">
        <f t="shared" si="18"/>
        <v>2</v>
      </c>
      <c r="L54" s="23" t="str">
        <f>L39</f>
        <v>NWGF 92%</v>
      </c>
      <c r="M54" s="17">
        <v>-356.26354166666675</v>
      </c>
      <c r="N54" s="29">
        <v>0.12216624685138538</v>
      </c>
      <c r="O54" s="29">
        <f>100%-N54-P54</f>
        <v>0.81863979848866508</v>
      </c>
      <c r="P54" s="110">
        <v>5.9193954659949623E-2</v>
      </c>
      <c r="T54" s="22">
        <f t="shared" si="19"/>
        <v>2</v>
      </c>
      <c r="U54" s="23" t="str">
        <f>U39</f>
        <v>NWGF 92%</v>
      </c>
      <c r="V54" s="24">
        <v>-154.19641666666666</v>
      </c>
      <c r="W54" s="29">
        <v>0.39031770045385777</v>
      </c>
      <c r="X54" s="29">
        <f>100%-W54-Y54</f>
        <v>0.45537065052950071</v>
      </c>
      <c r="Y54" s="110">
        <v>0.15431164901664146</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Int-20</v>
      </c>
      <c r="G62" s="106"/>
      <c r="K62" s="1" t="s">
        <v>99</v>
      </c>
      <c r="L62" s="2"/>
      <c r="M62" s="21"/>
      <c r="N62" s="2"/>
      <c r="O62" s="2" t="str">
        <f>$F$2</f>
        <v>SNOPR Scenario Int-20</v>
      </c>
      <c r="P62" s="106"/>
      <c r="T62" s="1" t="s">
        <v>98</v>
      </c>
      <c r="U62" s="2"/>
      <c r="V62" s="21"/>
      <c r="W62" s="21"/>
      <c r="X62" s="2" t="str">
        <f>$F$2</f>
        <v>SNOPR Scenario Int-20</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-605.656271676301</v>
      </c>
      <c r="E69" s="29">
        <v>0.32269938650306751</v>
      </c>
      <c r="F69" s="29">
        <f>100%-E69-G69</f>
        <v>0.57546012269938651</v>
      </c>
      <c r="G69" s="110">
        <v>0.10184049079754601</v>
      </c>
      <c r="K69" s="14">
        <f t="shared" si="24"/>
        <v>2</v>
      </c>
      <c r="L69" s="15" t="str">
        <f>L54</f>
        <v>NWGF 92%</v>
      </c>
      <c r="M69" s="24">
        <v>-1346.6332142857141</v>
      </c>
      <c r="N69" s="29">
        <v>0.1655328798185941</v>
      </c>
      <c r="O69" s="29">
        <f>100%-N69-P69</f>
        <v>0.80952380952380953</v>
      </c>
      <c r="P69" s="110">
        <v>2.4943310657596373E-2</v>
      </c>
      <c r="T69" s="14">
        <f t="shared" si="25"/>
        <v>2</v>
      </c>
      <c r="U69" s="15" t="str">
        <f>U54</f>
        <v>NWGF 92%</v>
      </c>
      <c r="V69" s="24">
        <v>-368.09114503816795</v>
      </c>
      <c r="W69" s="29">
        <v>0.50802139037433158</v>
      </c>
      <c r="X69" s="29">
        <f>100%-W69-Y69</f>
        <v>0.29946524064171121</v>
      </c>
      <c r="Y69" s="110">
        <v>0.19251336898395721</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71"/>
  <sheetViews>
    <sheetView workbookViewId="0">
      <selection activeCell="C29" sqref="C29"/>
    </sheetView>
  </sheetViews>
  <sheetFormatPr defaultRowHeight="15" x14ac:dyDescent="0.25"/>
  <cols>
    <col min="3" max="3" width="12.42578125" customWidth="1"/>
    <col min="6" max="6" width="9.140625" customWidth="1"/>
    <col min="7" max="7" width="10.710937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169</v>
      </c>
      <c r="G2" s="2"/>
      <c r="K2" s="1" t="s">
        <v>142</v>
      </c>
      <c r="L2" s="2"/>
      <c r="M2" s="21"/>
      <c r="N2" s="2"/>
      <c r="O2" s="2" t="str">
        <f>$F$2</f>
        <v>DOE SNOPR (Scenario 0.55)</v>
      </c>
      <c r="P2" s="106"/>
      <c r="T2" s="1" t="s">
        <v>143</v>
      </c>
      <c r="U2" s="2"/>
      <c r="V2" s="21"/>
      <c r="W2" s="2"/>
      <c r="X2" s="2" t="str">
        <f>$F$2</f>
        <v>DOE SNOPR (Scenario 0.55)</v>
      </c>
      <c r="Y2" s="106"/>
      <c r="AC2" s="1" t="s">
        <v>144</v>
      </c>
      <c r="AD2" s="2"/>
      <c r="AE2" s="21"/>
      <c r="AF2" s="2"/>
      <c r="AG2" s="2" t="str">
        <f>$F$2</f>
        <v>DOE SNOPR (Scenario 0.55)</v>
      </c>
      <c r="AH2" s="106"/>
      <c r="AL2" s="1" t="s">
        <v>145</v>
      </c>
      <c r="AM2" s="2"/>
      <c r="AN2" s="21"/>
      <c r="AO2" s="2"/>
      <c r="AP2" s="2" t="str">
        <f>$F$2</f>
        <v>DOE SNOPR (Scenario 0.55)</v>
      </c>
      <c r="AQ2" s="106"/>
      <c r="AU2" s="1" t="s">
        <v>82</v>
      </c>
      <c r="AV2" s="2"/>
      <c r="AW2" s="21"/>
      <c r="AX2" s="2"/>
      <c r="AY2" s="2" t="str">
        <f>$F$2</f>
        <v>DOE SNOPR (Scenario 0.55)</v>
      </c>
      <c r="AZ2" s="106"/>
      <c r="BD2" s="1" t="s">
        <v>84</v>
      </c>
      <c r="BE2" s="2"/>
      <c r="BF2" s="21"/>
      <c r="BG2" s="2"/>
      <c r="BH2" s="2" t="str">
        <f>$F$2</f>
        <v>DOE SNOPR (Scenario 0.55)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-364.21568358345132</v>
      </c>
      <c r="E9" s="29">
        <v>0.1976</v>
      </c>
      <c r="F9" s="29">
        <v>0.73409999999999997</v>
      </c>
      <c r="G9" s="110">
        <v>6.83E-2</v>
      </c>
      <c r="K9" s="22">
        <v>2</v>
      </c>
      <c r="L9" s="23" t="s">
        <v>79</v>
      </c>
      <c r="M9" s="24">
        <v>-410.49295576684585</v>
      </c>
      <c r="N9" s="29">
        <v>0.24209363347603921</v>
      </c>
      <c r="O9" s="29">
        <f t="shared" ref="O9" si="0">100%-N9-P9</f>
        <v>0.71564701008148046</v>
      </c>
      <c r="P9" s="110">
        <v>4.2259356442480321E-2</v>
      </c>
      <c r="T9" s="22">
        <v>2</v>
      </c>
      <c r="U9" s="23" t="s">
        <v>79</v>
      </c>
      <c r="V9" s="24">
        <v>56.968563636363641</v>
      </c>
      <c r="W9" s="29">
        <v>6.8659127625201932E-2</v>
      </c>
      <c r="X9" s="29">
        <f t="shared" ref="X9" si="1">100%-W9-Y9</f>
        <v>0.79119547657512113</v>
      </c>
      <c r="Y9" s="110">
        <v>0.14014539579967689</v>
      </c>
      <c r="AC9" s="22">
        <v>2</v>
      </c>
      <c r="AD9" s="23" t="s">
        <v>79</v>
      </c>
      <c r="AE9" s="24">
        <v>-319.2137313432836</v>
      </c>
      <c r="AF9" s="29">
        <v>0.22748815165876776</v>
      </c>
      <c r="AG9" s="29">
        <f t="shared" ref="AG9" si="2">100%-AF9-AH9</f>
        <v>0.70616113744075826</v>
      </c>
      <c r="AH9" s="110">
        <v>6.6350710900473939E-2</v>
      </c>
      <c r="AL9" s="22">
        <v>2</v>
      </c>
      <c r="AM9" s="23" t="s">
        <v>79</v>
      </c>
      <c r="AN9" s="24">
        <v>984.87533333333329</v>
      </c>
      <c r="AO9" s="29">
        <v>1.3888888888888888E-2</v>
      </c>
      <c r="AP9" s="29">
        <f t="shared" ref="AP9" si="3">100%-AO9-AQ9</f>
        <v>0.79166666666666674</v>
      </c>
      <c r="AQ9" s="110">
        <v>0.19444444444444445</v>
      </c>
      <c r="AU9" s="22">
        <v>2</v>
      </c>
      <c r="AV9" s="23" t="s">
        <v>79</v>
      </c>
      <c r="AW9" s="24">
        <v>-408.03289621882539</v>
      </c>
      <c r="AX9" s="29">
        <v>0.24168008588298442</v>
      </c>
      <c r="AY9" s="29">
        <f t="shared" ref="AY9" si="4">100%-AX9-AZ9</f>
        <v>0.7153784219001611</v>
      </c>
      <c r="AZ9" s="110">
        <v>4.2941492216854539E-2</v>
      </c>
      <c r="BD9" s="22">
        <v>2</v>
      </c>
      <c r="BE9" s="23" t="s">
        <v>79</v>
      </c>
      <c r="BF9" s="24">
        <v>81.603256637168187</v>
      </c>
      <c r="BG9" s="29">
        <v>6.7111459968602821E-2</v>
      </c>
      <c r="BH9" s="29">
        <f t="shared" ref="BH9" si="5">100%-BG9-BI9</f>
        <v>0.79120879120879128</v>
      </c>
      <c r="BI9" s="110">
        <v>0.14167974882260598</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DOE SNOPR (Scenario 0.55)</v>
      </c>
      <c r="G17" s="106"/>
      <c r="K17" s="1" t="s">
        <v>146</v>
      </c>
      <c r="L17" s="2"/>
      <c r="M17" s="21"/>
      <c r="N17" s="2"/>
      <c r="O17" s="2" t="str">
        <f>$F$2</f>
        <v>DOE SNOPR (Scenario 0.55)</v>
      </c>
      <c r="P17" s="106"/>
      <c r="T17" s="1" t="s">
        <v>147</v>
      </c>
      <c r="U17" s="2"/>
      <c r="V17" s="21"/>
      <c r="W17" s="2"/>
      <c r="X17" s="2" t="str">
        <f>$F$2</f>
        <v>DOE SNOPR (Scenario 0.55)</v>
      </c>
      <c r="Y17" s="106"/>
      <c r="AC17" s="1" t="s">
        <v>148</v>
      </c>
      <c r="AD17" s="2"/>
      <c r="AE17" s="21"/>
      <c r="AF17" s="2"/>
      <c r="AG17" s="2" t="str">
        <f>$F$2</f>
        <v>DOE SNOPR (Scenario 0.55)</v>
      </c>
      <c r="AH17" s="106"/>
      <c r="AL17" s="1" t="s">
        <v>149</v>
      </c>
      <c r="AM17" s="2"/>
      <c r="AN17" s="21"/>
      <c r="AO17" s="2"/>
      <c r="AP17" s="2" t="str">
        <f>$F$2</f>
        <v>DOE SNOPR (Scenario 0.55)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c r="AO23" s="29"/>
      <c r="AP23" s="29"/>
      <c r="AQ23" s="110"/>
    </row>
    <row r="24" spans="2:43" x14ac:dyDescent="0.25">
      <c r="B24" s="22">
        <v>2</v>
      </c>
      <c r="C24" s="32" t="s">
        <v>79</v>
      </c>
      <c r="D24" s="119">
        <v>-489.83833579127605</v>
      </c>
      <c r="E24" s="29">
        <v>0.1632383468578977</v>
      </c>
      <c r="F24" s="29">
        <v>0.77618418569541425</v>
      </c>
      <c r="G24" s="110">
        <v>6.0577467446688057E-2</v>
      </c>
      <c r="K24" s="22">
        <v>2</v>
      </c>
      <c r="L24" s="23" t="s">
        <v>79</v>
      </c>
      <c r="M24" s="24">
        <v>-723.04159509202429</v>
      </c>
      <c r="N24" s="29">
        <v>0.1886742524477375</v>
      </c>
      <c r="O24" s="29">
        <f t="shared" ref="O24" si="6">100%-N24-P24</f>
        <v>0.78989150568933575</v>
      </c>
      <c r="P24" s="110">
        <v>2.1434241862926699E-2</v>
      </c>
      <c r="T24" s="22">
        <v>2</v>
      </c>
      <c r="U24" s="23" t="s">
        <v>79</v>
      </c>
      <c r="V24" s="24">
        <v>1.4394736842105593</v>
      </c>
      <c r="W24" s="29">
        <v>0.1029082774049217</v>
      </c>
      <c r="X24" s="29">
        <f t="shared" ref="X24" si="7">100%-W24-Y24</f>
        <v>0.73303504847129008</v>
      </c>
      <c r="Y24" s="110">
        <v>0.16405667412378822</v>
      </c>
      <c r="AC24" s="22">
        <v>2</v>
      </c>
      <c r="AD24" s="23" t="s">
        <v>79</v>
      </c>
      <c r="AE24" s="24">
        <v>-308.70857142857147</v>
      </c>
      <c r="AF24" s="29">
        <v>9.0225563909774431E-2</v>
      </c>
      <c r="AG24" s="29">
        <f t="shared" ref="AG24" si="8">100%-AF24-AH24</f>
        <v>0.86466165413533835</v>
      </c>
      <c r="AH24" s="110">
        <v>4.5112781954887216E-2</v>
      </c>
      <c r="AL24" s="22">
        <v>2</v>
      </c>
      <c r="AM24" s="23" t="s">
        <v>79</v>
      </c>
      <c r="AN24" s="24">
        <v>1020.5207142857142</v>
      </c>
      <c r="AO24" s="29">
        <v>2.1739130434782608E-2</v>
      </c>
      <c r="AP24" s="29">
        <f t="shared" ref="AP24" si="9">100%-AO24-AQ24</f>
        <v>0.69565217391304346</v>
      </c>
      <c r="AQ24" s="110">
        <v>0.28260869565217389</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c r="AO26" s="30"/>
      <c r="AP26" s="30"/>
      <c r="AQ26" s="111"/>
    </row>
    <row r="32" spans="2:43" x14ac:dyDescent="0.25">
      <c r="B32" s="1" t="s">
        <v>12</v>
      </c>
      <c r="C32" s="2"/>
      <c r="D32" s="21"/>
      <c r="E32" s="2"/>
      <c r="F32" s="2" t="str">
        <f>$F$2</f>
        <v>DOE SNOPR (Scenario 0.55)</v>
      </c>
      <c r="G32" s="106"/>
      <c r="K32" s="1" t="s">
        <v>150</v>
      </c>
      <c r="L32" s="2"/>
      <c r="M32" s="21"/>
      <c r="N32" s="2"/>
      <c r="O32" s="2" t="str">
        <f>$F$2</f>
        <v>DOE SNOPR (Scenario 0.55)</v>
      </c>
      <c r="P32" s="106"/>
      <c r="T32" s="1" t="s">
        <v>151</v>
      </c>
      <c r="U32" s="2"/>
      <c r="V32" s="21"/>
      <c r="W32" s="2"/>
      <c r="X32" s="2" t="str">
        <f>$F$2</f>
        <v>DOE SNOPR (Scenario 0.55)</v>
      </c>
      <c r="Y32" s="106"/>
      <c r="AC32" s="1" t="s">
        <v>152</v>
      </c>
      <c r="AD32" s="2"/>
      <c r="AE32" s="21"/>
      <c r="AF32" s="2"/>
      <c r="AG32" s="2" t="str">
        <f>$F$2</f>
        <v>DOE SNOPR (Scenario 0.55)</v>
      </c>
      <c r="AH32" s="106"/>
      <c r="AL32" s="1" t="s">
        <v>153</v>
      </c>
      <c r="AM32" s="2"/>
      <c r="AN32" s="21"/>
      <c r="AO32" s="2"/>
      <c r="AP32" s="2" t="str">
        <f>$F$2</f>
        <v>DOE SNOPR (Scenario 0.55)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-263.06940692460483</v>
      </c>
      <c r="E39" s="29">
        <v>0.23633269517124017</v>
      </c>
      <c r="F39" s="29">
        <v>0.68666241225271218</v>
      </c>
      <c r="G39" s="110">
        <v>7.7004892576047645E-2</v>
      </c>
      <c r="K39" s="22">
        <v>2</v>
      </c>
      <c r="L39" s="23" t="s">
        <v>79</v>
      </c>
      <c r="M39" s="24">
        <v>-251.68551122194492</v>
      </c>
      <c r="N39" s="29">
        <v>0.30040439052570767</v>
      </c>
      <c r="O39" s="29">
        <f t="shared" ref="O39" si="10">100%-N39-P39</f>
        <v>0.63460427498555749</v>
      </c>
      <c r="P39" s="110">
        <v>6.4991334488734842E-2</v>
      </c>
      <c r="T39" s="22">
        <v>2</v>
      </c>
      <c r="U39" s="23" t="s">
        <v>79</v>
      </c>
      <c r="V39" s="24">
        <v>163.03206349206351</v>
      </c>
      <c r="W39" s="29">
        <v>2.8193832599118944E-2</v>
      </c>
      <c r="X39" s="29">
        <f t="shared" ref="X39" si="11">100%-W39-Y39</f>
        <v>0.85991189427312775</v>
      </c>
      <c r="Y39" s="110">
        <v>0.11189427312775331</v>
      </c>
      <c r="AC39" s="22">
        <v>2</v>
      </c>
      <c r="AD39" s="23" t="s">
        <v>79</v>
      </c>
      <c r="AE39" s="24">
        <v>-324.00956521739124</v>
      </c>
      <c r="AF39" s="29">
        <v>0.46153846153846156</v>
      </c>
      <c r="AG39" s="29">
        <f t="shared" ref="AG39" si="12">100%-AF39-AH39</f>
        <v>0.4358974358974359</v>
      </c>
      <c r="AH39" s="110">
        <v>0.10256410256410256</v>
      </c>
      <c r="AL39" s="22">
        <v>2</v>
      </c>
      <c r="AM39" s="23" t="s">
        <v>79</v>
      </c>
      <c r="AN39" s="24">
        <v>485.84</v>
      </c>
      <c r="AO39" s="29">
        <v>0</v>
      </c>
      <c r="AP39" s="29">
        <f t="shared" ref="AP39" si="13">100%-AO39-AQ39</f>
        <v>0.96153846153846156</v>
      </c>
      <c r="AQ39" s="110">
        <v>3.8461538461538464E-2</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DOE SNOPR (Scenario 0.55)</v>
      </c>
      <c r="G47" s="106"/>
      <c r="K47" s="1" t="s">
        <v>100</v>
      </c>
      <c r="L47" s="2"/>
      <c r="M47" s="21"/>
      <c r="N47" s="2"/>
      <c r="O47" s="2" t="str">
        <f>$F$2</f>
        <v>DOE SNOPR (Scenario 0.55)</v>
      </c>
      <c r="P47" s="106"/>
      <c r="T47" s="1" t="s">
        <v>97</v>
      </c>
      <c r="U47" s="2"/>
      <c r="V47" s="21"/>
      <c r="W47" s="2"/>
      <c r="X47" s="2" t="str">
        <f>$F$2</f>
        <v>DOE SNOPR (Scenario 0.55)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-367.71959287531791</v>
      </c>
      <c r="E54" s="29">
        <v>0.19243986254295534</v>
      </c>
      <c r="F54" s="29">
        <f>100%-E54-G54</f>
        <v>0.75876288659793811</v>
      </c>
      <c r="G54" s="110">
        <v>4.8797250859106529E-2</v>
      </c>
      <c r="K54" s="22">
        <f t="shared" si="18"/>
        <v>2</v>
      </c>
      <c r="L54" s="23" t="str">
        <f>L39</f>
        <v>NWGF 92%</v>
      </c>
      <c r="M54" s="17">
        <v>-541.73116438356158</v>
      </c>
      <c r="N54" s="29">
        <v>0.14357682619647355</v>
      </c>
      <c r="O54" s="29">
        <f>100%-N54-P54</f>
        <v>0.82115869017632237</v>
      </c>
      <c r="P54" s="110">
        <v>3.5264483627204031E-2</v>
      </c>
      <c r="T54" s="22">
        <f t="shared" si="19"/>
        <v>2</v>
      </c>
      <c r="U54" s="23" t="str">
        <f>U39</f>
        <v>NWGF 92%</v>
      </c>
      <c r="V54" s="24">
        <v>-264.86255060728735</v>
      </c>
      <c r="W54" s="29">
        <v>0.25113464447806355</v>
      </c>
      <c r="X54" s="29">
        <f>100%-W54-Y54</f>
        <v>0.68381240544629351</v>
      </c>
      <c r="Y54" s="110">
        <v>6.5052950075642962E-2</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DOE SNOPR (Scenario 0.55)</v>
      </c>
      <c r="G62" s="106"/>
      <c r="K62" s="1" t="s">
        <v>99</v>
      </c>
      <c r="L62" s="2"/>
      <c r="M62" s="21"/>
      <c r="N62" s="2"/>
      <c r="O62" s="2" t="str">
        <f>$F$2</f>
        <v>DOE SNOPR (Scenario 0.55)</v>
      </c>
      <c r="P62" s="106"/>
      <c r="T62" s="1" t="s">
        <v>98</v>
      </c>
      <c r="U62" s="2"/>
      <c r="V62" s="21"/>
      <c r="W62" s="21"/>
      <c r="X62" s="2" t="str">
        <f>$F$2</f>
        <v>DOE SNOPR (Scenario 0.55)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-563.08078431372553</v>
      </c>
      <c r="E69" s="29">
        <v>0.22453987730061351</v>
      </c>
      <c r="F69" s="29">
        <f>100%-E69-G69</f>
        <v>0.72883435582822087</v>
      </c>
      <c r="G69" s="110">
        <v>4.6625766871165646E-2</v>
      </c>
      <c r="K69" s="14">
        <f t="shared" si="24"/>
        <v>2</v>
      </c>
      <c r="L69" s="15" t="str">
        <f>L54</f>
        <v>NWGF 92%</v>
      </c>
      <c r="M69" s="24">
        <v>-972.47249999999985</v>
      </c>
      <c r="N69" s="29">
        <v>0.15646258503401361</v>
      </c>
      <c r="O69" s="29">
        <f>100%-N69-P69</f>
        <v>0.8117913832199547</v>
      </c>
      <c r="P69" s="110">
        <v>3.1746031746031744E-2</v>
      </c>
      <c r="T69" s="14">
        <f t="shared" si="25"/>
        <v>2</v>
      </c>
      <c r="U69" s="15" t="str">
        <f>U54</f>
        <v>NWGF 92%</v>
      </c>
      <c r="V69" s="24">
        <v>-361.976081871345</v>
      </c>
      <c r="W69" s="29">
        <v>0.30481283422459893</v>
      </c>
      <c r="X69" s="29">
        <f>100%-W69-Y69</f>
        <v>0.63101604278074863</v>
      </c>
      <c r="Y69" s="110">
        <v>6.4171122994652413E-2</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71"/>
  <sheetViews>
    <sheetView workbookViewId="0">
      <selection activeCell="BI11" sqref="BF10:BI11"/>
    </sheetView>
  </sheetViews>
  <sheetFormatPr defaultRowHeight="15" x14ac:dyDescent="0.25"/>
  <cols>
    <col min="3" max="3" width="12.42578125" customWidth="1"/>
    <col min="6" max="6" width="9.140625" customWidth="1"/>
    <col min="7" max="7" width="10.710937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219</v>
      </c>
      <c r="G2" s="2"/>
      <c r="K2" s="1" t="s">
        <v>142</v>
      </c>
      <c r="L2" s="2"/>
      <c r="M2" s="21"/>
      <c r="N2" s="2"/>
      <c r="O2" s="2" t="str">
        <f>$F$2</f>
        <v>SNOPR Scenario Int-20.55</v>
      </c>
      <c r="P2" s="106"/>
      <c r="T2" s="1" t="s">
        <v>143</v>
      </c>
      <c r="U2" s="2"/>
      <c r="V2" s="21"/>
      <c r="W2" s="2"/>
      <c r="X2" s="2" t="str">
        <f>$F$2</f>
        <v>SNOPR Scenario Int-20.55</v>
      </c>
      <c r="Y2" s="106"/>
      <c r="AC2" s="1" t="s">
        <v>144</v>
      </c>
      <c r="AD2" s="2"/>
      <c r="AE2" s="21"/>
      <c r="AF2" s="2"/>
      <c r="AG2" s="2" t="str">
        <f>$F$2</f>
        <v>SNOPR Scenario Int-20.55</v>
      </c>
      <c r="AH2" s="106"/>
      <c r="AL2" s="1" t="s">
        <v>145</v>
      </c>
      <c r="AM2" s="2"/>
      <c r="AN2" s="21"/>
      <c r="AO2" s="2"/>
      <c r="AP2" s="2" t="str">
        <f>$F$2</f>
        <v>SNOPR Scenario Int-20.55</v>
      </c>
      <c r="AQ2" s="106"/>
      <c r="AU2" s="1" t="s">
        <v>82</v>
      </c>
      <c r="AV2" s="2"/>
      <c r="AW2" s="21"/>
      <c r="AX2" s="2"/>
      <c r="AY2" s="2" t="str">
        <f>$F$2</f>
        <v>SNOPR Scenario Int-20.55</v>
      </c>
      <c r="AZ2" s="106"/>
      <c r="BD2" s="1" t="s">
        <v>84</v>
      </c>
      <c r="BE2" s="2"/>
      <c r="BF2" s="21"/>
      <c r="BG2" s="2"/>
      <c r="BH2" s="2" t="str">
        <f>$F$2</f>
        <v>SNOPR Scenario Int-20.55</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t="s">
        <v>0</v>
      </c>
      <c r="AF4" s="25" t="s">
        <v>1</v>
      </c>
      <c r="AG4" s="26" t="s">
        <v>2</v>
      </c>
      <c r="AH4" s="107" t="s">
        <v>1</v>
      </c>
      <c r="AL4" s="5"/>
      <c r="AM4" s="6"/>
      <c r="AN4" s="7" t="s">
        <v>0</v>
      </c>
      <c r="AO4" s="25" t="s">
        <v>1</v>
      </c>
      <c r="AP4" s="26" t="s">
        <v>2</v>
      </c>
      <c r="AQ4" s="107" t="s">
        <v>1</v>
      </c>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t="s">
        <v>3</v>
      </c>
      <c r="AD5" s="10" t="s">
        <v>11</v>
      </c>
      <c r="AE5" s="11" t="s">
        <v>4</v>
      </c>
      <c r="AF5" s="27" t="s">
        <v>5</v>
      </c>
      <c r="AG5" s="27" t="s">
        <v>6</v>
      </c>
      <c r="AH5" s="108" t="s">
        <v>7</v>
      </c>
      <c r="AL5" s="9" t="s">
        <v>3</v>
      </c>
      <c r="AM5" s="10" t="s">
        <v>11</v>
      </c>
      <c r="AN5" s="11" t="s">
        <v>4</v>
      </c>
      <c r="AO5" s="27" t="s">
        <v>5</v>
      </c>
      <c r="AP5" s="27" t="s">
        <v>6</v>
      </c>
      <c r="AQ5" s="108" t="s">
        <v>7</v>
      </c>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8</v>
      </c>
      <c r="C6" s="113"/>
      <c r="D6" s="116"/>
      <c r="E6" s="25"/>
      <c r="F6" s="25"/>
      <c r="G6" s="107"/>
      <c r="K6" s="12" t="s">
        <v>8</v>
      </c>
      <c r="L6" s="13"/>
      <c r="M6" s="7"/>
      <c r="N6" s="25"/>
      <c r="O6" s="25"/>
      <c r="P6" s="107"/>
      <c r="T6" s="12" t="s">
        <v>8</v>
      </c>
      <c r="U6" s="13"/>
      <c r="V6" s="7"/>
      <c r="W6" s="25"/>
      <c r="X6" s="25"/>
      <c r="Y6" s="107"/>
      <c r="AC6" s="12" t="s">
        <v>8</v>
      </c>
      <c r="AD6" s="13"/>
      <c r="AE6" s="7"/>
      <c r="AF6" s="25"/>
      <c r="AG6" s="25"/>
      <c r="AH6" s="107"/>
      <c r="AL6" s="12" t="s">
        <v>8</v>
      </c>
      <c r="AM6" s="13"/>
      <c r="AN6" s="7"/>
      <c r="AO6" s="25"/>
      <c r="AP6" s="25"/>
      <c r="AQ6" s="107"/>
      <c r="AU6" s="12" t="s">
        <v>8</v>
      </c>
      <c r="AV6" s="13"/>
      <c r="AW6" s="7"/>
      <c r="AX6" s="25"/>
      <c r="AY6" s="25"/>
      <c r="AZ6" s="107"/>
      <c r="BD6" s="12" t="s">
        <v>8</v>
      </c>
      <c r="BE6" s="13"/>
      <c r="BF6" s="7"/>
      <c r="BG6" s="25"/>
      <c r="BH6" s="25"/>
      <c r="BI6" s="107"/>
    </row>
    <row r="7" spans="2:61" x14ac:dyDescent="0.25">
      <c r="B7" s="14">
        <v>0</v>
      </c>
      <c r="C7" s="31" t="s">
        <v>141</v>
      </c>
      <c r="D7" s="118"/>
      <c r="E7" s="28"/>
      <c r="F7" s="28">
        <v>1</v>
      </c>
      <c r="G7" s="109"/>
      <c r="K7" s="14">
        <v>0</v>
      </c>
      <c r="L7" s="15" t="s">
        <v>141</v>
      </c>
      <c r="M7" s="16"/>
      <c r="N7" s="28"/>
      <c r="O7" s="28">
        <v>1</v>
      </c>
      <c r="P7" s="109"/>
      <c r="T7" s="14">
        <v>0</v>
      </c>
      <c r="U7" s="15" t="s">
        <v>141</v>
      </c>
      <c r="V7" s="16"/>
      <c r="W7" s="28"/>
      <c r="X7" s="28">
        <v>1</v>
      </c>
      <c r="Y7" s="109"/>
      <c r="AC7" s="14">
        <v>0</v>
      </c>
      <c r="AD7" s="15" t="s">
        <v>141</v>
      </c>
      <c r="AE7" s="16"/>
      <c r="AF7" s="28"/>
      <c r="AG7" s="28">
        <v>1</v>
      </c>
      <c r="AH7" s="109"/>
      <c r="AL7" s="14">
        <v>0</v>
      </c>
      <c r="AM7" s="15" t="s">
        <v>141</v>
      </c>
      <c r="AN7" s="16"/>
      <c r="AO7" s="28"/>
      <c r="AP7" s="28">
        <v>1</v>
      </c>
      <c r="AQ7" s="109"/>
      <c r="AU7" s="14">
        <v>0</v>
      </c>
      <c r="AV7" s="15" t="s">
        <v>141</v>
      </c>
      <c r="AW7" s="16"/>
      <c r="AX7" s="28"/>
      <c r="AY7" s="28">
        <v>1</v>
      </c>
      <c r="AZ7" s="109"/>
      <c r="BD7" s="14">
        <v>0</v>
      </c>
      <c r="BE7" s="15" t="s">
        <v>141</v>
      </c>
      <c r="BF7" s="16"/>
      <c r="BG7" s="28"/>
      <c r="BH7" s="28">
        <v>1</v>
      </c>
      <c r="BI7" s="109"/>
    </row>
    <row r="8" spans="2:61" x14ac:dyDescent="0.25">
      <c r="B8" s="22">
        <v>1</v>
      </c>
      <c r="C8" s="32" t="s">
        <v>78</v>
      </c>
      <c r="D8" s="119"/>
      <c r="E8" s="29"/>
      <c r="F8" s="29"/>
      <c r="G8" s="110"/>
      <c r="K8" s="22">
        <v>1</v>
      </c>
      <c r="L8" s="23" t="s">
        <v>78</v>
      </c>
      <c r="M8" s="24"/>
      <c r="N8" s="29"/>
      <c r="O8" s="29"/>
      <c r="P8" s="110"/>
      <c r="T8" s="22">
        <v>1</v>
      </c>
      <c r="U8" s="23" t="s">
        <v>78</v>
      </c>
      <c r="V8" s="24"/>
      <c r="W8" s="29"/>
      <c r="X8" s="29"/>
      <c r="Y8" s="110"/>
      <c r="AC8" s="22">
        <v>1</v>
      </c>
      <c r="AD8" s="23" t="s">
        <v>78</v>
      </c>
      <c r="AE8" s="24"/>
      <c r="AF8" s="29"/>
      <c r="AG8" s="29"/>
      <c r="AH8" s="110"/>
      <c r="AL8" s="22">
        <v>1</v>
      </c>
      <c r="AM8" s="23" t="s">
        <v>78</v>
      </c>
      <c r="AN8" s="24"/>
      <c r="AO8" s="29"/>
      <c r="AP8" s="29"/>
      <c r="AQ8" s="110"/>
      <c r="AU8" s="22">
        <v>1</v>
      </c>
      <c r="AV8" s="23" t="s">
        <v>78</v>
      </c>
      <c r="AW8" s="24"/>
      <c r="AX8" s="29"/>
      <c r="AY8" s="29"/>
      <c r="AZ8" s="110"/>
      <c r="BD8" s="22">
        <v>1</v>
      </c>
      <c r="BE8" s="23" t="s">
        <v>78</v>
      </c>
      <c r="BF8" s="24"/>
      <c r="BG8" s="29"/>
      <c r="BH8" s="29"/>
      <c r="BI8" s="110"/>
    </row>
    <row r="9" spans="2:61" x14ac:dyDescent="0.25">
      <c r="B9" s="22">
        <v>2</v>
      </c>
      <c r="C9" s="32" t="s">
        <v>79</v>
      </c>
      <c r="D9" s="119">
        <v>-380.63827237714372</v>
      </c>
      <c r="E9" s="29">
        <v>0.21199999999999999</v>
      </c>
      <c r="F9" s="29">
        <v>0.71919999999999995</v>
      </c>
      <c r="G9" s="110">
        <v>6.88E-2</v>
      </c>
      <c r="K9" s="22">
        <v>2</v>
      </c>
      <c r="L9" s="23" t="s">
        <v>79</v>
      </c>
      <c r="M9" s="24">
        <v>-416.24538551401821</v>
      </c>
      <c r="N9" s="29">
        <v>0.25866593012014916</v>
      </c>
      <c r="O9" s="29">
        <f t="shared" ref="O9" si="0">100%-N9-P9</f>
        <v>0.69962712332550747</v>
      </c>
      <c r="P9" s="110">
        <v>4.1706946554343323E-2</v>
      </c>
      <c r="T9" s="22">
        <v>2</v>
      </c>
      <c r="U9" s="23" t="s">
        <v>79</v>
      </c>
      <c r="V9" s="24">
        <v>32.665426086956501</v>
      </c>
      <c r="W9" s="29">
        <v>7.5525040387722134E-2</v>
      </c>
      <c r="X9" s="29">
        <f t="shared" ref="X9" si="1">100%-W9-Y9</f>
        <v>0.78271405492730217</v>
      </c>
      <c r="Y9" s="110">
        <v>0.14176090468497576</v>
      </c>
      <c r="AC9" s="22">
        <v>2</v>
      </c>
      <c r="AD9" s="23" t="s">
        <v>79</v>
      </c>
      <c r="AE9" s="24">
        <v>-430.85400000000016</v>
      </c>
      <c r="AF9" s="29">
        <v>0.23696682464454977</v>
      </c>
      <c r="AG9" s="29">
        <f t="shared" ref="AG9" si="2">100%-AF9-AH9</f>
        <v>0.6635071090047393</v>
      </c>
      <c r="AH9" s="110">
        <v>9.9526066350710901E-2</v>
      </c>
      <c r="AL9" s="22">
        <v>2</v>
      </c>
      <c r="AM9" s="23" t="s">
        <v>79</v>
      </c>
      <c r="AN9" s="24">
        <v>998.63499999999999</v>
      </c>
      <c r="AO9" s="29">
        <v>1.3888888888888888E-2</v>
      </c>
      <c r="AP9" s="29">
        <f t="shared" ref="AP9" si="3">100%-AO9-AQ9</f>
        <v>0.80555555555555558</v>
      </c>
      <c r="AQ9" s="110">
        <v>0.18055555555555555</v>
      </c>
      <c r="AU9" s="22">
        <v>2</v>
      </c>
      <c r="AV9" s="23" t="s">
        <v>79</v>
      </c>
      <c r="AW9" s="24">
        <v>-416.65993189557275</v>
      </c>
      <c r="AX9" s="29">
        <v>0.25805152979066021</v>
      </c>
      <c r="AY9" s="29">
        <f t="shared" ref="AY9" si="4">100%-AX9-AZ9</f>
        <v>0.69860440150295222</v>
      </c>
      <c r="AZ9" s="110">
        <v>4.3344068706387545E-2</v>
      </c>
      <c r="BD9" s="22">
        <v>2</v>
      </c>
      <c r="BE9" s="23" t="s">
        <v>79</v>
      </c>
      <c r="BF9" s="24">
        <v>55.625653650254677</v>
      </c>
      <c r="BG9" s="29">
        <v>7.378335949764521E-2</v>
      </c>
      <c r="BH9" s="29">
        <f t="shared" ref="BH9" si="5">100%-BG9-BI9</f>
        <v>0.78335949764521184</v>
      </c>
      <c r="BI9" s="110">
        <v>0.14285714285714285</v>
      </c>
    </row>
    <row r="10" spans="2:61" x14ac:dyDescent="0.25">
      <c r="B10" s="14">
        <v>3</v>
      </c>
      <c r="C10" s="31" t="s">
        <v>80</v>
      </c>
      <c r="D10" s="120"/>
      <c r="E10" s="29"/>
      <c r="F10" s="29"/>
      <c r="G10" s="110"/>
      <c r="K10" s="14">
        <v>3</v>
      </c>
      <c r="L10" s="15" t="s">
        <v>80</v>
      </c>
      <c r="M10" s="17"/>
      <c r="N10" s="29"/>
      <c r="O10" s="29"/>
      <c r="P10" s="110"/>
      <c r="T10" s="14">
        <v>3</v>
      </c>
      <c r="U10" s="15" t="s">
        <v>80</v>
      </c>
      <c r="V10" s="17"/>
      <c r="W10" s="29"/>
      <c r="X10" s="29"/>
      <c r="Y10" s="110"/>
      <c r="AC10" s="14">
        <v>3</v>
      </c>
      <c r="AD10" s="15" t="s">
        <v>80</v>
      </c>
      <c r="AE10" s="17"/>
      <c r="AF10" s="29"/>
      <c r="AG10" s="29"/>
      <c r="AH10" s="110"/>
      <c r="AL10" s="14">
        <v>3</v>
      </c>
      <c r="AM10" s="15" t="s">
        <v>80</v>
      </c>
      <c r="AN10" s="17"/>
      <c r="AO10" s="29"/>
      <c r="AP10" s="29"/>
      <c r="AQ10" s="110"/>
      <c r="AU10" s="14">
        <v>3</v>
      </c>
      <c r="AV10" s="15" t="s">
        <v>80</v>
      </c>
      <c r="AW10" s="17"/>
      <c r="AX10" s="29"/>
      <c r="AY10" s="29"/>
      <c r="AZ10" s="110"/>
      <c r="BD10" s="14">
        <v>3</v>
      </c>
      <c r="BE10" s="15" t="s">
        <v>80</v>
      </c>
      <c r="BF10" s="17"/>
      <c r="BG10" s="29"/>
      <c r="BH10" s="29"/>
      <c r="BI10" s="110"/>
    </row>
    <row r="11" spans="2:61" x14ac:dyDescent="0.25">
      <c r="B11" s="18">
        <v>4</v>
      </c>
      <c r="C11" s="33" t="s">
        <v>81</v>
      </c>
      <c r="D11" s="121"/>
      <c r="E11" s="30"/>
      <c r="F11" s="30"/>
      <c r="G11" s="111"/>
      <c r="K11" s="18">
        <v>4</v>
      </c>
      <c r="L11" s="19" t="s">
        <v>81</v>
      </c>
      <c r="M11" s="20"/>
      <c r="N11" s="30"/>
      <c r="O11" s="30"/>
      <c r="P11" s="111"/>
      <c r="T11" s="18">
        <v>4</v>
      </c>
      <c r="U11" s="19" t="s">
        <v>81</v>
      </c>
      <c r="V11" s="20"/>
      <c r="W11" s="30"/>
      <c r="X11" s="30"/>
      <c r="Y11" s="111"/>
      <c r="AC11" s="18">
        <v>4</v>
      </c>
      <c r="AD11" s="19" t="s">
        <v>81</v>
      </c>
      <c r="AE11" s="20"/>
      <c r="AF11" s="30"/>
      <c r="AG11" s="30"/>
      <c r="AH11" s="111"/>
      <c r="AL11" s="18">
        <v>4</v>
      </c>
      <c r="AM11" s="19" t="s">
        <v>81</v>
      </c>
      <c r="AN11" s="20"/>
      <c r="AO11" s="30"/>
      <c r="AP11" s="30"/>
      <c r="AQ11" s="111"/>
      <c r="AU11" s="18">
        <v>4</v>
      </c>
      <c r="AV11" s="19" t="s">
        <v>81</v>
      </c>
      <c r="AW11" s="20"/>
      <c r="AX11" s="30"/>
      <c r="AY11" s="30"/>
      <c r="AZ11" s="111"/>
      <c r="BD11" s="18">
        <v>4</v>
      </c>
      <c r="BE11" s="19" t="s">
        <v>81</v>
      </c>
      <c r="BF11" s="20"/>
      <c r="BG11" s="30"/>
      <c r="BH11" s="30"/>
      <c r="BI11" s="111"/>
    </row>
    <row r="17" spans="2:43" x14ac:dyDescent="0.25">
      <c r="B17" s="1" t="s">
        <v>10</v>
      </c>
      <c r="C17" s="2"/>
      <c r="D17" s="21"/>
      <c r="E17" s="2"/>
      <c r="F17" s="2" t="str">
        <f>$F$2</f>
        <v>SNOPR Scenario Int-20.55</v>
      </c>
      <c r="G17" s="106"/>
      <c r="K17" s="1" t="s">
        <v>146</v>
      </c>
      <c r="L17" s="2"/>
      <c r="M17" s="21"/>
      <c r="N17" s="2"/>
      <c r="O17" s="2" t="str">
        <f>$F$2</f>
        <v>SNOPR Scenario Int-20.55</v>
      </c>
      <c r="P17" s="106"/>
      <c r="T17" s="1" t="s">
        <v>147</v>
      </c>
      <c r="U17" s="2"/>
      <c r="V17" s="21"/>
      <c r="W17" s="2"/>
      <c r="X17" s="2" t="str">
        <f>$F$2</f>
        <v>SNOPR Scenario Int-20.55</v>
      </c>
      <c r="Y17" s="106"/>
      <c r="AC17" s="1" t="s">
        <v>148</v>
      </c>
      <c r="AD17" s="2"/>
      <c r="AE17" s="21"/>
      <c r="AF17" s="2"/>
      <c r="AG17" s="2" t="str">
        <f>$F$2</f>
        <v>SNOPR Scenario Int-20.55</v>
      </c>
      <c r="AH17" s="106"/>
      <c r="AL17" s="1" t="s">
        <v>149</v>
      </c>
      <c r="AM17" s="2"/>
      <c r="AN17" s="21"/>
      <c r="AO17" s="2"/>
      <c r="AP17" s="2" t="str">
        <f>$F$2</f>
        <v>SNOPR Scenario Int-20.55</v>
      </c>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t="s">
        <v>0</v>
      </c>
      <c r="AF19" s="25" t="s">
        <v>1</v>
      </c>
      <c r="AG19" s="26" t="s">
        <v>2</v>
      </c>
      <c r="AH19" s="107" t="s">
        <v>1</v>
      </c>
      <c r="AL19" s="5"/>
      <c r="AM19" s="6"/>
      <c r="AN19" s="7" t="s">
        <v>0</v>
      </c>
      <c r="AO19" s="25" t="s">
        <v>1</v>
      </c>
      <c r="AP19" s="26" t="s">
        <v>2</v>
      </c>
      <c r="AQ19" s="107" t="s">
        <v>1</v>
      </c>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t="s">
        <v>3</v>
      </c>
      <c r="AD20" s="10" t="s">
        <v>11</v>
      </c>
      <c r="AE20" s="11" t="s">
        <v>4</v>
      </c>
      <c r="AF20" s="27" t="s">
        <v>5</v>
      </c>
      <c r="AG20" s="27" t="s">
        <v>6</v>
      </c>
      <c r="AH20" s="108" t="s">
        <v>7</v>
      </c>
      <c r="AL20" s="9" t="s">
        <v>3</v>
      </c>
      <c r="AM20" s="10" t="s">
        <v>11</v>
      </c>
      <c r="AN20" s="11" t="s">
        <v>4</v>
      </c>
      <c r="AO20" s="27" t="s">
        <v>5</v>
      </c>
      <c r="AP20" s="27" t="s">
        <v>6</v>
      </c>
      <c r="AQ20" s="108" t="s">
        <v>7</v>
      </c>
    </row>
    <row r="21" spans="2:43" x14ac:dyDescent="0.25">
      <c r="B21" s="12" t="s">
        <v>8</v>
      </c>
      <c r="C21" s="113"/>
      <c r="D21" s="122"/>
      <c r="E21" s="114"/>
      <c r="F21" s="114"/>
      <c r="G21" s="115"/>
      <c r="K21" s="12" t="s">
        <v>8</v>
      </c>
      <c r="L21" s="13"/>
      <c r="M21" s="7"/>
      <c r="N21" s="25"/>
      <c r="O21" s="25"/>
      <c r="P21" s="107"/>
      <c r="T21" s="12" t="s">
        <v>8</v>
      </c>
      <c r="U21" s="13"/>
      <c r="V21" s="7"/>
      <c r="W21" s="25"/>
      <c r="X21" s="25"/>
      <c r="Y21" s="107"/>
      <c r="AC21" s="12" t="s">
        <v>8</v>
      </c>
      <c r="AD21" s="13"/>
      <c r="AE21" s="7"/>
      <c r="AF21" s="25"/>
      <c r="AG21" s="25"/>
      <c r="AH21" s="107"/>
      <c r="AL21" s="12" t="s">
        <v>8</v>
      </c>
      <c r="AM21" s="13"/>
      <c r="AN21" s="7"/>
      <c r="AO21" s="25"/>
      <c r="AP21" s="25"/>
      <c r="AQ21" s="107"/>
    </row>
    <row r="22" spans="2:43" x14ac:dyDescent="0.25">
      <c r="B22" s="14">
        <v>0</v>
      </c>
      <c r="C22" s="31" t="s">
        <v>141</v>
      </c>
      <c r="D22" s="118"/>
      <c r="E22" s="28"/>
      <c r="F22" s="28">
        <v>1</v>
      </c>
      <c r="G22" s="109"/>
      <c r="K22" s="14">
        <v>0</v>
      </c>
      <c r="L22" s="15" t="s">
        <v>141</v>
      </c>
      <c r="M22" s="16"/>
      <c r="N22" s="28"/>
      <c r="O22" s="28">
        <v>1</v>
      </c>
      <c r="P22" s="109"/>
      <c r="T22" s="14">
        <v>0</v>
      </c>
      <c r="U22" s="15" t="s">
        <v>141</v>
      </c>
      <c r="V22" s="16"/>
      <c r="W22" s="28"/>
      <c r="X22" s="28">
        <v>1</v>
      </c>
      <c r="Y22" s="109"/>
      <c r="AC22" s="14">
        <v>0</v>
      </c>
      <c r="AD22" s="15" t="s">
        <v>141</v>
      </c>
      <c r="AE22" s="16"/>
      <c r="AF22" s="28"/>
      <c r="AG22" s="28">
        <v>1</v>
      </c>
      <c r="AH22" s="109"/>
      <c r="AL22" s="14">
        <v>0</v>
      </c>
      <c r="AM22" s="15" t="s">
        <v>141</v>
      </c>
      <c r="AN22" s="16"/>
      <c r="AO22" s="28"/>
      <c r="AP22" s="28">
        <v>1</v>
      </c>
      <c r="AQ22" s="109"/>
    </row>
    <row r="23" spans="2:43" x14ac:dyDescent="0.25">
      <c r="B23" s="22">
        <v>1</v>
      </c>
      <c r="C23" s="32" t="s">
        <v>78</v>
      </c>
      <c r="D23" s="119"/>
      <c r="E23" s="29"/>
      <c r="F23" s="29"/>
      <c r="G23" s="110"/>
      <c r="K23" s="22">
        <v>1</v>
      </c>
      <c r="L23" s="23" t="s">
        <v>78</v>
      </c>
      <c r="M23" s="24"/>
      <c r="N23" s="29"/>
      <c r="O23" s="29"/>
      <c r="P23" s="110"/>
      <c r="T23" s="22">
        <v>1</v>
      </c>
      <c r="U23" s="23" t="s">
        <v>78</v>
      </c>
      <c r="V23" s="24"/>
      <c r="W23" s="29"/>
      <c r="X23" s="29"/>
      <c r="Y23" s="110"/>
      <c r="AC23" s="22">
        <v>1</v>
      </c>
      <c r="AD23" s="23" t="s">
        <v>78</v>
      </c>
      <c r="AE23" s="24"/>
      <c r="AF23" s="29"/>
      <c r="AG23" s="29"/>
      <c r="AH23" s="110"/>
      <c r="AL23" s="22">
        <v>1</v>
      </c>
      <c r="AM23" s="23" t="s">
        <v>78</v>
      </c>
      <c r="AN23" s="24"/>
      <c r="AO23" s="29"/>
      <c r="AP23" s="29"/>
      <c r="AQ23" s="110"/>
    </row>
    <row r="24" spans="2:43" x14ac:dyDescent="0.25">
      <c r="B24" s="22">
        <v>2</v>
      </c>
      <c r="C24" s="32" t="s">
        <v>79</v>
      </c>
      <c r="D24" s="119">
        <v>-516.60587262185084</v>
      </c>
      <c r="E24" s="29">
        <v>0.15568975278354408</v>
      </c>
      <c r="F24" s="29">
        <v>0.78637478769579161</v>
      </c>
      <c r="G24" s="110">
        <v>5.7935459520664277E-2</v>
      </c>
      <c r="K24" s="22">
        <v>2</v>
      </c>
      <c r="L24" s="23" t="s">
        <v>79</v>
      </c>
      <c r="M24" s="24">
        <v>-770.32588873812654</v>
      </c>
      <c r="N24" s="29">
        <v>0.17147393490341359</v>
      </c>
      <c r="O24" s="29">
        <f t="shared" ref="O24" si="6">100%-N24-P24</f>
        <v>0.8115903678221752</v>
      </c>
      <c r="P24" s="110">
        <v>1.6935697274411219E-2</v>
      </c>
      <c r="T24" s="22">
        <v>2</v>
      </c>
      <c r="U24" s="23" t="s">
        <v>79</v>
      </c>
      <c r="V24" s="24">
        <v>-34.454682539682558</v>
      </c>
      <c r="W24" s="29">
        <v>0.11483967188665176</v>
      </c>
      <c r="X24" s="29">
        <f t="shared" ref="X24" si="7">100%-W24-Y24</f>
        <v>0.72110365398956</v>
      </c>
      <c r="Y24" s="110">
        <v>0.16405667412378822</v>
      </c>
      <c r="AC24" s="22">
        <v>2</v>
      </c>
      <c r="AD24" s="23" t="s">
        <v>79</v>
      </c>
      <c r="AE24" s="24">
        <v>-600.88103448275865</v>
      </c>
      <c r="AF24" s="29">
        <v>0.12781954887218044</v>
      </c>
      <c r="AG24" s="29">
        <f t="shared" ref="AG24" si="8">100%-AF24-AH24</f>
        <v>0.79699248120300747</v>
      </c>
      <c r="AH24" s="110">
        <v>7.5187969924812026E-2</v>
      </c>
      <c r="AL24" s="22">
        <v>2</v>
      </c>
      <c r="AM24" s="23" t="s">
        <v>79</v>
      </c>
      <c r="AN24" s="24">
        <v>1038.0807692307692</v>
      </c>
      <c r="AO24" s="29">
        <v>2.1739130434782608E-2</v>
      </c>
      <c r="AP24" s="29">
        <f t="shared" ref="AP24" si="9">100%-AO24-AQ24</f>
        <v>0.71739130434782616</v>
      </c>
      <c r="AQ24" s="110">
        <v>0.2608695652173913</v>
      </c>
    </row>
    <row r="25" spans="2:43" x14ac:dyDescent="0.25">
      <c r="B25" s="14">
        <v>3</v>
      </c>
      <c r="C25" s="31" t="s">
        <v>80</v>
      </c>
      <c r="D25" s="120"/>
      <c r="E25" s="29"/>
      <c r="F25" s="29"/>
      <c r="G25" s="110"/>
      <c r="K25" s="14">
        <v>3</v>
      </c>
      <c r="L25" s="15" t="s">
        <v>80</v>
      </c>
      <c r="M25" s="17"/>
      <c r="N25" s="29"/>
      <c r="O25" s="29"/>
      <c r="P25" s="110"/>
      <c r="T25" s="14">
        <v>3</v>
      </c>
      <c r="U25" s="15" t="s">
        <v>80</v>
      </c>
      <c r="V25" s="17"/>
      <c r="W25" s="29"/>
      <c r="X25" s="29"/>
      <c r="Y25" s="110"/>
      <c r="AC25" s="14">
        <v>3</v>
      </c>
      <c r="AD25" s="15" t="s">
        <v>80</v>
      </c>
      <c r="AE25" s="17"/>
      <c r="AF25" s="29"/>
      <c r="AG25" s="29"/>
      <c r="AH25" s="110"/>
      <c r="AL25" s="14">
        <v>3</v>
      </c>
      <c r="AM25" s="15" t="s">
        <v>80</v>
      </c>
      <c r="AN25" s="17"/>
      <c r="AO25" s="29"/>
      <c r="AP25" s="29"/>
      <c r="AQ25" s="110"/>
    </row>
    <row r="26" spans="2:43" x14ac:dyDescent="0.25">
      <c r="B26" s="18">
        <v>4</v>
      </c>
      <c r="C26" s="33" t="s">
        <v>81</v>
      </c>
      <c r="D26" s="121"/>
      <c r="E26" s="30"/>
      <c r="F26" s="30"/>
      <c r="G26" s="111"/>
      <c r="K26" s="18">
        <v>4</v>
      </c>
      <c r="L26" s="19" t="s">
        <v>81</v>
      </c>
      <c r="M26" s="20"/>
      <c r="N26" s="30"/>
      <c r="O26" s="30"/>
      <c r="P26" s="111"/>
      <c r="T26" s="18">
        <v>4</v>
      </c>
      <c r="U26" s="19" t="s">
        <v>81</v>
      </c>
      <c r="V26" s="20"/>
      <c r="W26" s="30"/>
      <c r="X26" s="30"/>
      <c r="Y26" s="111"/>
      <c r="AC26" s="18">
        <v>4</v>
      </c>
      <c r="AD26" s="19" t="s">
        <v>81</v>
      </c>
      <c r="AE26" s="20"/>
      <c r="AF26" s="30"/>
      <c r="AG26" s="30"/>
      <c r="AH26" s="111"/>
      <c r="AL26" s="18">
        <v>4</v>
      </c>
      <c r="AM26" s="19" t="s">
        <v>81</v>
      </c>
      <c r="AN26" s="20"/>
      <c r="AO26" s="30"/>
      <c r="AP26" s="30"/>
      <c r="AQ26" s="111"/>
    </row>
    <row r="32" spans="2:43" x14ac:dyDescent="0.25">
      <c r="B32" s="1" t="s">
        <v>12</v>
      </c>
      <c r="C32" s="2"/>
      <c r="D32" s="21"/>
      <c r="E32" s="2"/>
      <c r="F32" s="2" t="str">
        <f>$F$2</f>
        <v>SNOPR Scenario Int-20.55</v>
      </c>
      <c r="G32" s="106"/>
      <c r="K32" s="1" t="s">
        <v>150</v>
      </c>
      <c r="L32" s="2"/>
      <c r="M32" s="21"/>
      <c r="N32" s="2"/>
      <c r="O32" s="2" t="str">
        <f>$F$2</f>
        <v>SNOPR Scenario Int-20.55</v>
      </c>
      <c r="P32" s="106"/>
      <c r="T32" s="1" t="s">
        <v>151</v>
      </c>
      <c r="U32" s="2"/>
      <c r="V32" s="21"/>
      <c r="W32" s="2"/>
      <c r="X32" s="2" t="str">
        <f>$F$2</f>
        <v>SNOPR Scenario Int-20.55</v>
      </c>
      <c r="Y32" s="106"/>
      <c r="AC32" s="1" t="s">
        <v>152</v>
      </c>
      <c r="AD32" s="2"/>
      <c r="AE32" s="21"/>
      <c r="AF32" s="2"/>
      <c r="AG32" s="2" t="str">
        <f>$F$2</f>
        <v>SNOPR Scenario Int-20.55</v>
      </c>
      <c r="AH32" s="106"/>
      <c r="AL32" s="1" t="s">
        <v>153</v>
      </c>
      <c r="AM32" s="2"/>
      <c r="AN32" s="21"/>
      <c r="AO32" s="2"/>
      <c r="AP32" s="2" t="str">
        <f>$F$2</f>
        <v>SNOPR Scenario Int-20.55</v>
      </c>
      <c r="AQ32" s="106"/>
    </row>
    <row r="33" spans="2: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2: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t="s">
        <v>0</v>
      </c>
      <c r="AF34" s="25" t="s">
        <v>1</v>
      </c>
      <c r="AG34" s="26" t="s">
        <v>2</v>
      </c>
      <c r="AH34" s="107" t="s">
        <v>1</v>
      </c>
      <c r="AL34" s="5"/>
      <c r="AM34" s="6"/>
      <c r="AN34" s="7" t="s">
        <v>0</v>
      </c>
      <c r="AO34" s="25" t="s">
        <v>1</v>
      </c>
      <c r="AP34" s="26" t="s">
        <v>2</v>
      </c>
      <c r="AQ34" s="107" t="s">
        <v>1</v>
      </c>
    </row>
    <row r="35" spans="2: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t="s">
        <v>3</v>
      </c>
      <c r="AD35" s="10" t="s">
        <v>11</v>
      </c>
      <c r="AE35" s="11" t="s">
        <v>4</v>
      </c>
      <c r="AF35" s="27" t="s">
        <v>5</v>
      </c>
      <c r="AG35" s="27" t="s">
        <v>6</v>
      </c>
      <c r="AH35" s="108" t="s">
        <v>7</v>
      </c>
      <c r="AL35" s="9" t="s">
        <v>3</v>
      </c>
      <c r="AM35" s="10" t="s">
        <v>11</v>
      </c>
      <c r="AN35" s="11" t="s">
        <v>4</v>
      </c>
      <c r="AO35" s="27" t="s">
        <v>5</v>
      </c>
      <c r="AP35" s="27" t="s">
        <v>6</v>
      </c>
      <c r="AQ35" s="108" t="s">
        <v>7</v>
      </c>
    </row>
    <row r="36" spans="2:44" x14ac:dyDescent="0.25">
      <c r="B36" s="12" t="s">
        <v>8</v>
      </c>
      <c r="C36" s="113"/>
      <c r="D36" s="116"/>
      <c r="E36" s="25"/>
      <c r="F36" s="25"/>
      <c r="G36" s="107"/>
      <c r="K36" s="12" t="s">
        <v>8</v>
      </c>
      <c r="L36" s="13"/>
      <c r="M36" s="7"/>
      <c r="N36" s="25"/>
      <c r="O36" s="25"/>
      <c r="P36" s="107"/>
      <c r="T36" s="12" t="s">
        <v>8</v>
      </c>
      <c r="U36" s="13"/>
      <c r="V36" s="7"/>
      <c r="W36" s="25"/>
      <c r="X36" s="25"/>
      <c r="Y36" s="107"/>
      <c r="AC36" s="12" t="s">
        <v>8</v>
      </c>
      <c r="AD36" s="13"/>
      <c r="AE36" s="7"/>
      <c r="AF36" s="25"/>
      <c r="AG36" s="25"/>
      <c r="AH36" s="107"/>
      <c r="AL36" s="12" t="s">
        <v>8</v>
      </c>
      <c r="AM36" s="13"/>
      <c r="AN36" s="7"/>
      <c r="AO36" s="25"/>
      <c r="AP36" s="25"/>
      <c r="AQ36" s="107"/>
    </row>
    <row r="37" spans="2:44" x14ac:dyDescent="0.25">
      <c r="B37" s="14">
        <v>0</v>
      </c>
      <c r="C37" s="31" t="s">
        <v>141</v>
      </c>
      <c r="D37" s="118"/>
      <c r="E37" s="28"/>
      <c r="F37" s="28">
        <v>1</v>
      </c>
      <c r="G37" s="109"/>
      <c r="K37" s="14">
        <v>0</v>
      </c>
      <c r="L37" s="15" t="s">
        <v>141</v>
      </c>
      <c r="M37" s="16"/>
      <c r="N37" s="28"/>
      <c r="O37" s="28">
        <v>1</v>
      </c>
      <c r="P37" s="109"/>
      <c r="T37" s="14">
        <v>0</v>
      </c>
      <c r="U37" s="15" t="s">
        <v>141</v>
      </c>
      <c r="V37" s="16"/>
      <c r="W37" s="28"/>
      <c r="X37" s="28">
        <v>1</v>
      </c>
      <c r="Y37" s="109"/>
      <c r="AC37" s="14">
        <v>0</v>
      </c>
      <c r="AD37" s="15" t="s">
        <v>141</v>
      </c>
      <c r="AE37" s="16"/>
      <c r="AF37" s="28"/>
      <c r="AG37" s="28">
        <v>1</v>
      </c>
      <c r="AH37" s="109"/>
      <c r="AL37" s="14">
        <v>0</v>
      </c>
      <c r="AM37" s="15" t="s">
        <v>141</v>
      </c>
      <c r="AN37" s="16"/>
      <c r="AO37" s="28"/>
      <c r="AP37" s="28">
        <v>1</v>
      </c>
      <c r="AQ37" s="109"/>
    </row>
    <row r="38" spans="2:44" x14ac:dyDescent="0.25">
      <c r="B38" s="22">
        <v>1</v>
      </c>
      <c r="C38" s="32" t="s">
        <v>78</v>
      </c>
      <c r="D38" s="119"/>
      <c r="E38" s="29"/>
      <c r="F38" s="29"/>
      <c r="G38" s="110"/>
      <c r="K38" s="22">
        <v>1</v>
      </c>
      <c r="L38" s="23" t="s">
        <v>78</v>
      </c>
      <c r="M38" s="24"/>
      <c r="N38" s="29"/>
      <c r="O38" s="29"/>
      <c r="P38" s="110"/>
      <c r="T38" s="22">
        <v>1</v>
      </c>
      <c r="U38" s="23" t="s">
        <v>78</v>
      </c>
      <c r="V38" s="24"/>
      <c r="W38" s="29"/>
      <c r="X38" s="29"/>
      <c r="Y38" s="110"/>
      <c r="AC38" s="22">
        <v>1</v>
      </c>
      <c r="AD38" s="23" t="s">
        <v>78</v>
      </c>
      <c r="AE38" s="24"/>
      <c r="AF38" s="29"/>
      <c r="AG38" s="29"/>
      <c r="AH38" s="110"/>
      <c r="AL38" s="22">
        <v>1</v>
      </c>
      <c r="AM38" s="23" t="s">
        <v>78</v>
      </c>
      <c r="AN38" s="24"/>
      <c r="AO38" s="29"/>
      <c r="AP38" s="29"/>
      <c r="AQ38" s="110"/>
    </row>
    <row r="39" spans="2:44" x14ac:dyDescent="0.25">
      <c r="B39" s="22">
        <v>2</v>
      </c>
      <c r="C39" s="32" t="s">
        <v>79</v>
      </c>
      <c r="D39" s="119">
        <v>-288.80335383477779</v>
      </c>
      <c r="E39" s="29">
        <v>0.27547330355243566</v>
      </c>
      <c r="F39" s="29">
        <v>0.64348011061476285</v>
      </c>
      <c r="G39" s="110">
        <v>8.1046585832801527E-2</v>
      </c>
      <c r="K39" s="22">
        <v>2</v>
      </c>
      <c r="L39" s="23" t="s">
        <v>79</v>
      </c>
      <c r="M39" s="24">
        <v>-273.72363189513908</v>
      </c>
      <c r="N39" s="29">
        <v>0.35384170999422299</v>
      </c>
      <c r="O39" s="29">
        <f t="shared" ref="O39" si="10">100%-N39-P39</f>
        <v>0.57741190063547077</v>
      </c>
      <c r="P39" s="110">
        <v>6.874638937030618E-2</v>
      </c>
      <c r="T39" s="22">
        <v>2</v>
      </c>
      <c r="U39" s="23" t="s">
        <v>79</v>
      </c>
      <c r="V39" s="24">
        <v>161.45426395939089</v>
      </c>
      <c r="W39" s="29">
        <v>2.9074889867841409E-2</v>
      </c>
      <c r="X39" s="29">
        <f t="shared" ref="X39" si="11">100%-W39-Y39</f>
        <v>0.85550660792951538</v>
      </c>
      <c r="Y39" s="110">
        <v>0.11541850220264317</v>
      </c>
      <c r="AC39" s="22">
        <v>2</v>
      </c>
      <c r="AD39" s="23" t="s">
        <v>79</v>
      </c>
      <c r="AE39" s="24">
        <v>-323.66304347826087</v>
      </c>
      <c r="AF39" s="29">
        <v>0.42307692307692307</v>
      </c>
      <c r="AG39" s="29">
        <f t="shared" ref="AG39" si="12">100%-AF39-AH39</f>
        <v>0.43589743589743585</v>
      </c>
      <c r="AH39" s="110">
        <v>0.14102564102564102</v>
      </c>
      <c r="AL39" s="22">
        <v>2</v>
      </c>
      <c r="AM39" s="23" t="s">
        <v>79</v>
      </c>
      <c r="AN39" s="24">
        <v>485.84</v>
      </c>
      <c r="AO39" s="29">
        <v>0</v>
      </c>
      <c r="AP39" s="29">
        <f t="shared" ref="AP39" si="13">100%-AO39-AQ39</f>
        <v>0.96153846153846156</v>
      </c>
      <c r="AQ39" s="110">
        <v>3.8461538461538464E-2</v>
      </c>
    </row>
    <row r="40" spans="2:44" x14ac:dyDescent="0.25">
      <c r="B40" s="14">
        <v>3</v>
      </c>
      <c r="C40" s="31" t="s">
        <v>80</v>
      </c>
      <c r="D40" s="120"/>
      <c r="E40" s="29"/>
      <c r="F40" s="29"/>
      <c r="G40" s="110"/>
      <c r="K40" s="14">
        <v>3</v>
      </c>
      <c r="L40" s="15" t="s">
        <v>80</v>
      </c>
      <c r="M40" s="17"/>
      <c r="N40" s="29"/>
      <c r="O40" s="29"/>
      <c r="P40" s="110"/>
      <c r="T40" s="14">
        <v>3</v>
      </c>
      <c r="U40" s="15" t="s">
        <v>80</v>
      </c>
      <c r="V40" s="17"/>
      <c r="W40" s="29"/>
      <c r="X40" s="29"/>
      <c r="Y40" s="110"/>
      <c r="AC40" s="14">
        <v>3</v>
      </c>
      <c r="AD40" s="15" t="s">
        <v>80</v>
      </c>
      <c r="AE40" s="17"/>
      <c r="AF40" s="29"/>
      <c r="AG40" s="29"/>
      <c r="AH40" s="110"/>
      <c r="AL40" s="14">
        <v>3</v>
      </c>
      <c r="AM40" s="15" t="s">
        <v>80</v>
      </c>
      <c r="AN40" s="17"/>
      <c r="AO40" s="29"/>
      <c r="AP40" s="29"/>
      <c r="AQ40" s="110"/>
    </row>
    <row r="41" spans="2:44" x14ac:dyDescent="0.25">
      <c r="B41" s="18">
        <v>4</v>
      </c>
      <c r="C41" s="33" t="s">
        <v>81</v>
      </c>
      <c r="D41" s="121"/>
      <c r="E41" s="30"/>
      <c r="F41" s="30"/>
      <c r="G41" s="111"/>
      <c r="K41" s="18">
        <v>4</v>
      </c>
      <c r="L41" s="19" t="s">
        <v>81</v>
      </c>
      <c r="M41" s="20"/>
      <c r="N41" s="30"/>
      <c r="O41" s="30"/>
      <c r="P41" s="111"/>
      <c r="T41" s="18">
        <v>4</v>
      </c>
      <c r="U41" s="19" t="s">
        <v>81</v>
      </c>
      <c r="V41" s="20"/>
      <c r="W41" s="30"/>
      <c r="X41" s="30"/>
      <c r="Y41" s="111"/>
      <c r="AC41" s="18">
        <v>4</v>
      </c>
      <c r="AD41" s="19" t="s">
        <v>81</v>
      </c>
      <c r="AE41" s="20"/>
      <c r="AF41" s="30"/>
      <c r="AG41" s="30"/>
      <c r="AH41" s="111"/>
      <c r="AL41" s="18">
        <v>4</v>
      </c>
      <c r="AM41" s="19" t="s">
        <v>81</v>
      </c>
      <c r="AN41" s="20"/>
      <c r="AO41" s="30"/>
      <c r="AP41" s="30"/>
      <c r="AQ41" s="111"/>
    </row>
    <row r="47" spans="2:44" x14ac:dyDescent="0.25">
      <c r="B47" s="1" t="s">
        <v>22</v>
      </c>
      <c r="C47" s="2"/>
      <c r="D47" s="21"/>
      <c r="E47" s="2"/>
      <c r="F47" s="2" t="str">
        <f>$F$2</f>
        <v>SNOPR Scenario Int-20.55</v>
      </c>
      <c r="G47" s="106"/>
      <c r="K47" s="1" t="s">
        <v>100</v>
      </c>
      <c r="L47" s="2"/>
      <c r="M47" s="21"/>
      <c r="N47" s="2"/>
      <c r="O47" s="2" t="str">
        <f>$F$2</f>
        <v>SNOPR Scenario Int-20.55</v>
      </c>
      <c r="P47" s="106"/>
      <c r="T47" s="1" t="s">
        <v>97</v>
      </c>
      <c r="U47" s="2"/>
      <c r="V47" s="21"/>
      <c r="W47" s="2"/>
      <c r="X47" s="2" t="str">
        <f>$F$2</f>
        <v>SNOPR Scenario Int-20.55</v>
      </c>
      <c r="Y47" s="106"/>
      <c r="AR47" s="57"/>
    </row>
    <row r="48" spans="2: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14">D34</f>
        <v>LCC</v>
      </c>
      <c r="E49" s="25" t="str">
        <f t="shared" si="14"/>
        <v>Net</v>
      </c>
      <c r="F49" s="26" t="str">
        <f t="shared" si="14"/>
        <v>No</v>
      </c>
      <c r="G49" s="107" t="str">
        <f t="shared" si="14"/>
        <v>Net</v>
      </c>
      <c r="K49" s="5"/>
      <c r="L49" s="6"/>
      <c r="M49" s="7" t="str">
        <f t="shared" ref="M49:P50" si="15">M34</f>
        <v>LCC</v>
      </c>
      <c r="N49" s="25" t="str">
        <f t="shared" si="15"/>
        <v>Net</v>
      </c>
      <c r="O49" s="26" t="str">
        <f t="shared" si="15"/>
        <v>No</v>
      </c>
      <c r="P49" s="107" t="str">
        <f t="shared" si="15"/>
        <v>Net</v>
      </c>
      <c r="T49" s="5"/>
      <c r="U49" s="6"/>
      <c r="V49" s="7" t="str">
        <f t="shared" ref="V49:Y50" si="16">V34</f>
        <v>LCC</v>
      </c>
      <c r="W49" s="25" t="str">
        <f t="shared" si="16"/>
        <v>Net</v>
      </c>
      <c r="X49" s="26" t="str">
        <f t="shared" si="16"/>
        <v>No</v>
      </c>
      <c r="Y49" s="107" t="str">
        <f t="shared" si="16"/>
        <v>Net</v>
      </c>
      <c r="AR49" s="57"/>
    </row>
    <row r="50" spans="2:44" ht="15" customHeight="1" x14ac:dyDescent="0.25">
      <c r="B50" s="9" t="str">
        <f>B35</f>
        <v>Level</v>
      </c>
      <c r="C50" s="112" t="str">
        <f>C35</f>
        <v>Description</v>
      </c>
      <c r="D50" s="117" t="str">
        <f t="shared" si="14"/>
        <v>Savings</v>
      </c>
      <c r="E50" s="27" t="str">
        <f t="shared" si="14"/>
        <v>Cost</v>
      </c>
      <c r="F50" s="27" t="str">
        <f t="shared" si="14"/>
        <v>Impact</v>
      </c>
      <c r="G50" s="108" t="str">
        <f t="shared" si="14"/>
        <v>Benefit</v>
      </c>
      <c r="K50" s="9" t="str">
        <f>K35</f>
        <v>Level</v>
      </c>
      <c r="L50" s="10" t="str">
        <f>L35</f>
        <v>Description</v>
      </c>
      <c r="M50" s="11" t="str">
        <f t="shared" si="15"/>
        <v>Savings</v>
      </c>
      <c r="N50" s="27" t="str">
        <f t="shared" si="15"/>
        <v>Cost</v>
      </c>
      <c r="O50" s="27" t="str">
        <f t="shared" si="15"/>
        <v>Impact</v>
      </c>
      <c r="P50" s="108" t="str">
        <f t="shared" si="15"/>
        <v>Benefit</v>
      </c>
      <c r="T50" s="9" t="str">
        <f>T35</f>
        <v>Level</v>
      </c>
      <c r="U50" s="10" t="str">
        <f>U35</f>
        <v>Description</v>
      </c>
      <c r="V50" s="11" t="str">
        <f t="shared" si="16"/>
        <v>Savings</v>
      </c>
      <c r="W50" s="27" t="str">
        <f t="shared" si="16"/>
        <v>Cost</v>
      </c>
      <c r="X50" s="27" t="str">
        <f t="shared" si="16"/>
        <v>Impact</v>
      </c>
      <c r="Y50" s="108" t="str">
        <f t="shared" si="16"/>
        <v>Benefit</v>
      </c>
      <c r="AR50" s="57"/>
    </row>
    <row r="51" spans="2:44" x14ac:dyDescent="0.25">
      <c r="B51" s="12" t="str">
        <f t="shared" ref="B51:B56" si="17">B36</f>
        <v>NWGF</v>
      </c>
      <c r="C51" s="113"/>
      <c r="D51" s="116"/>
      <c r="E51" s="25"/>
      <c r="F51" s="25"/>
      <c r="G51" s="107"/>
      <c r="K51" s="12" t="str">
        <f t="shared" ref="K51:K56" si="18">K36</f>
        <v>NWGF</v>
      </c>
      <c r="L51" s="13"/>
      <c r="M51" s="7"/>
      <c r="N51" s="25"/>
      <c r="O51" s="25"/>
      <c r="P51" s="107"/>
      <c r="T51" s="12" t="str">
        <f t="shared" ref="T51:T56" si="19">T36</f>
        <v>NWGF</v>
      </c>
      <c r="U51" s="13"/>
      <c r="V51" s="7"/>
      <c r="W51" s="25"/>
      <c r="X51" s="25"/>
      <c r="Y51" s="107"/>
      <c r="AR51" s="57"/>
    </row>
    <row r="52" spans="2:44" x14ac:dyDescent="0.25">
      <c r="B52" s="14">
        <f t="shared" si="17"/>
        <v>0</v>
      </c>
      <c r="C52" s="31" t="str">
        <f>C37</f>
        <v>NWGF 80%</v>
      </c>
      <c r="D52" s="118"/>
      <c r="E52" s="28"/>
      <c r="F52" s="28">
        <v>1</v>
      </c>
      <c r="G52" s="109"/>
      <c r="K52" s="14">
        <f t="shared" si="18"/>
        <v>0</v>
      </c>
      <c r="L52" s="15" t="str">
        <f>L37</f>
        <v>NWGF 80%</v>
      </c>
      <c r="M52" s="16"/>
      <c r="N52" s="28"/>
      <c r="O52" s="28">
        <v>1</v>
      </c>
      <c r="P52" s="109"/>
      <c r="T52" s="14">
        <f t="shared" si="19"/>
        <v>0</v>
      </c>
      <c r="U52" s="15" t="str">
        <f>U37</f>
        <v>NWGF 80%</v>
      </c>
      <c r="V52" s="16"/>
      <c r="W52" s="28"/>
      <c r="X52" s="28">
        <v>1</v>
      </c>
      <c r="Y52" s="109"/>
      <c r="AR52" s="57"/>
    </row>
    <row r="53" spans="2:44" x14ac:dyDescent="0.25">
      <c r="B53" s="22">
        <f t="shared" si="17"/>
        <v>1</v>
      </c>
      <c r="C53" s="32" t="str">
        <f>C38</f>
        <v>NWGF 90%</v>
      </c>
      <c r="D53" s="120"/>
      <c r="E53" s="29"/>
      <c r="F53" s="29"/>
      <c r="G53" s="110"/>
      <c r="K53" s="22">
        <f t="shared" si="18"/>
        <v>1</v>
      </c>
      <c r="L53" s="23" t="str">
        <f>L38</f>
        <v>NWGF 90%</v>
      </c>
      <c r="M53" s="17"/>
      <c r="N53" s="29"/>
      <c r="O53" s="29"/>
      <c r="P53" s="110"/>
      <c r="T53" s="22">
        <f t="shared" si="19"/>
        <v>1</v>
      </c>
      <c r="U53" s="23" t="str">
        <f>U38</f>
        <v>NWGF 90%</v>
      </c>
      <c r="V53" s="24"/>
      <c r="W53" s="29"/>
      <c r="X53" s="29"/>
      <c r="Y53" s="110"/>
      <c r="AR53" s="57"/>
    </row>
    <row r="54" spans="2:44" x14ac:dyDescent="0.25">
      <c r="B54" s="22">
        <f t="shared" si="17"/>
        <v>2</v>
      </c>
      <c r="C54" s="32" t="str">
        <f>C39</f>
        <v>NWGF 92%</v>
      </c>
      <c r="D54" s="120">
        <v>-378.18476190476184</v>
      </c>
      <c r="E54" s="29">
        <v>0.19862542955326459</v>
      </c>
      <c r="F54" s="29">
        <f>100%-E54-G54</f>
        <v>0.75807560137457053</v>
      </c>
      <c r="G54" s="110">
        <v>4.3298969072164947E-2</v>
      </c>
      <c r="K54" s="22">
        <f t="shared" si="18"/>
        <v>2</v>
      </c>
      <c r="L54" s="23" t="str">
        <f>L39</f>
        <v>NWGF 92%</v>
      </c>
      <c r="M54" s="17">
        <v>-470.27488372093012</v>
      </c>
      <c r="N54" s="29">
        <v>0.12720403022670027</v>
      </c>
      <c r="O54" s="29">
        <f>100%-N54-P54</f>
        <v>0.84382871536523929</v>
      </c>
      <c r="P54" s="110">
        <v>2.8967254408060455E-2</v>
      </c>
      <c r="T54" s="22">
        <f t="shared" si="19"/>
        <v>2</v>
      </c>
      <c r="U54" s="23" t="str">
        <f>U39</f>
        <v>NWGF 92%</v>
      </c>
      <c r="V54" s="24">
        <v>-334.18614814814805</v>
      </c>
      <c r="W54" s="29">
        <v>0.28441754916792739</v>
      </c>
      <c r="X54" s="29">
        <f>100%-W54-Y54</f>
        <v>0.65506807866868377</v>
      </c>
      <c r="Y54" s="110">
        <v>6.0514372163388806E-2</v>
      </c>
      <c r="AR54" s="57"/>
    </row>
    <row r="55" spans="2:44" x14ac:dyDescent="0.25">
      <c r="B55" s="14">
        <f t="shared" si="17"/>
        <v>3</v>
      </c>
      <c r="C55" s="31" t="str">
        <f>C40</f>
        <v>NWGF 95%</v>
      </c>
      <c r="D55" s="120"/>
      <c r="E55" s="29"/>
      <c r="F55" s="29"/>
      <c r="G55" s="110"/>
      <c r="K55" s="14">
        <f t="shared" si="18"/>
        <v>3</v>
      </c>
      <c r="L55" s="15" t="str">
        <f>L40</f>
        <v>NWGF 95%</v>
      </c>
      <c r="M55" s="17"/>
      <c r="N55" s="29"/>
      <c r="O55" s="29"/>
      <c r="P55" s="110"/>
      <c r="T55" s="14">
        <f t="shared" si="19"/>
        <v>3</v>
      </c>
      <c r="U55" s="15" t="str">
        <f>U40</f>
        <v>NWGF 95%</v>
      </c>
      <c r="V55" s="24"/>
      <c r="W55" s="29"/>
      <c r="X55" s="29"/>
      <c r="Y55" s="110"/>
      <c r="AR55" s="57"/>
    </row>
    <row r="56" spans="2:44" x14ac:dyDescent="0.25">
      <c r="B56" s="18">
        <f t="shared" si="17"/>
        <v>4</v>
      </c>
      <c r="C56" s="33" t="str">
        <f>C41</f>
        <v>NWGF 98%</v>
      </c>
      <c r="D56" s="121"/>
      <c r="E56" s="30"/>
      <c r="F56" s="30"/>
      <c r="G56" s="111"/>
      <c r="K56" s="18">
        <f t="shared" si="18"/>
        <v>4</v>
      </c>
      <c r="L56" s="19" t="str">
        <f>L41</f>
        <v>NWGF 98%</v>
      </c>
      <c r="M56" s="20"/>
      <c r="N56" s="30"/>
      <c r="O56" s="30"/>
      <c r="P56" s="111"/>
      <c r="T56" s="18">
        <f t="shared" si="19"/>
        <v>4</v>
      </c>
      <c r="U56" s="19" t="str">
        <f>U41</f>
        <v>NWGF 98%</v>
      </c>
      <c r="V56" s="34"/>
      <c r="W56" s="30"/>
      <c r="X56" s="30"/>
      <c r="Y56" s="111"/>
      <c r="AR56" s="57"/>
    </row>
    <row r="62" spans="2:44" x14ac:dyDescent="0.25">
      <c r="B62" s="1" t="s">
        <v>102</v>
      </c>
      <c r="C62" s="2"/>
      <c r="D62" s="21"/>
      <c r="E62" s="2"/>
      <c r="F62" s="2" t="str">
        <f>$F$2</f>
        <v>SNOPR Scenario Int-20.55</v>
      </c>
      <c r="G62" s="106"/>
      <c r="K62" s="1" t="s">
        <v>99</v>
      </c>
      <c r="L62" s="2"/>
      <c r="M62" s="21"/>
      <c r="N62" s="2"/>
      <c r="O62" s="2" t="str">
        <f>$F$2</f>
        <v>SNOPR Scenario Int-20.55</v>
      </c>
      <c r="P62" s="106"/>
      <c r="T62" s="1" t="s">
        <v>98</v>
      </c>
      <c r="U62" s="2"/>
      <c r="V62" s="21"/>
      <c r="W62" s="21"/>
      <c r="X62" s="2" t="str">
        <f>$F$2</f>
        <v>SNOPR Scenario Int-20.55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20">D49</f>
        <v>LCC</v>
      </c>
      <c r="E64" s="25" t="str">
        <f t="shared" si="20"/>
        <v>Net</v>
      </c>
      <c r="F64" s="26" t="str">
        <f t="shared" si="20"/>
        <v>No</v>
      </c>
      <c r="G64" s="107" t="str">
        <f t="shared" si="20"/>
        <v>Net</v>
      </c>
      <c r="K64" s="5"/>
      <c r="L64" s="6"/>
      <c r="M64" s="7" t="str">
        <f t="shared" ref="M64:P65" si="21">M49</f>
        <v>LCC</v>
      </c>
      <c r="N64" s="25" t="str">
        <f t="shared" si="21"/>
        <v>Net</v>
      </c>
      <c r="O64" s="26" t="str">
        <f t="shared" si="21"/>
        <v>No</v>
      </c>
      <c r="P64" s="107" t="str">
        <f t="shared" si="21"/>
        <v>Net</v>
      </c>
      <c r="T64" s="5"/>
      <c r="U64" s="6"/>
      <c r="V64" s="7" t="str">
        <f t="shared" ref="V64:Y65" si="22">V49</f>
        <v>LCC</v>
      </c>
      <c r="W64" s="25" t="str">
        <f t="shared" si="22"/>
        <v>Net</v>
      </c>
      <c r="X64" s="26" t="str">
        <f t="shared" si="22"/>
        <v>No</v>
      </c>
      <c r="Y64" s="107" t="str">
        <f t="shared" si="22"/>
        <v>Net</v>
      </c>
    </row>
    <row r="65" spans="2:25" x14ac:dyDescent="0.25">
      <c r="B65" s="9" t="str">
        <f>B50</f>
        <v>Level</v>
      </c>
      <c r="C65" s="10" t="str">
        <f>C50</f>
        <v>Description</v>
      </c>
      <c r="D65" s="11" t="str">
        <f t="shared" si="20"/>
        <v>Savings</v>
      </c>
      <c r="E65" s="27" t="str">
        <f t="shared" si="20"/>
        <v>Cost</v>
      </c>
      <c r="F65" s="27" t="str">
        <f t="shared" si="20"/>
        <v>Impact</v>
      </c>
      <c r="G65" s="108" t="str">
        <f t="shared" si="20"/>
        <v>Benefit</v>
      </c>
      <c r="K65" s="9" t="str">
        <f>K50</f>
        <v>Level</v>
      </c>
      <c r="L65" s="10" t="str">
        <f>L50</f>
        <v>Description</v>
      </c>
      <c r="M65" s="11" t="str">
        <f t="shared" si="21"/>
        <v>Savings</v>
      </c>
      <c r="N65" s="27" t="str">
        <f t="shared" si="21"/>
        <v>Cost</v>
      </c>
      <c r="O65" s="27" t="str">
        <f t="shared" si="21"/>
        <v>Impact</v>
      </c>
      <c r="P65" s="108" t="str">
        <f t="shared" si="21"/>
        <v>Benefit</v>
      </c>
      <c r="T65" s="9" t="str">
        <f>T50</f>
        <v>Level</v>
      </c>
      <c r="U65" s="10" t="str">
        <f>U50</f>
        <v>Description</v>
      </c>
      <c r="V65" s="11" t="str">
        <f t="shared" si="22"/>
        <v>Savings</v>
      </c>
      <c r="W65" s="27" t="str">
        <f t="shared" si="22"/>
        <v>Cost</v>
      </c>
      <c r="X65" s="27" t="str">
        <f t="shared" si="22"/>
        <v>Impact</v>
      </c>
      <c r="Y65" s="108" t="str">
        <f t="shared" si="22"/>
        <v>Benefit</v>
      </c>
    </row>
    <row r="66" spans="2:25" x14ac:dyDescent="0.25">
      <c r="B66" s="12" t="str">
        <f t="shared" ref="B66:B71" si="23">B51</f>
        <v>NWGF</v>
      </c>
      <c r="C66" s="13"/>
      <c r="D66" s="7"/>
      <c r="E66" s="25"/>
      <c r="F66" s="25"/>
      <c r="G66" s="107"/>
      <c r="K66" s="12" t="str">
        <f t="shared" ref="K66:K71" si="24">K51</f>
        <v>NWGF</v>
      </c>
      <c r="L66" s="13"/>
      <c r="M66" s="7"/>
      <c r="N66" s="25"/>
      <c r="O66" s="25"/>
      <c r="P66" s="107"/>
      <c r="T66" s="12" t="str">
        <f t="shared" ref="T66:T71" si="25">T51</f>
        <v>NWGF</v>
      </c>
      <c r="U66" s="13"/>
      <c r="V66" s="7"/>
      <c r="W66" s="25"/>
      <c r="X66" s="25"/>
      <c r="Y66" s="107"/>
    </row>
    <row r="67" spans="2:25" x14ac:dyDescent="0.25">
      <c r="B67" s="14">
        <f t="shared" si="23"/>
        <v>0</v>
      </c>
      <c r="C67" s="15" t="str">
        <f>C52</f>
        <v>NWGF 80%</v>
      </c>
      <c r="D67" s="16"/>
      <c r="E67" s="28"/>
      <c r="F67" s="28">
        <v>1</v>
      </c>
      <c r="G67" s="109"/>
      <c r="K67" s="14">
        <f t="shared" si="24"/>
        <v>0</v>
      </c>
      <c r="L67" s="15" t="str">
        <f>L52</f>
        <v>NWGF 80%</v>
      </c>
      <c r="M67" s="16"/>
      <c r="N67" s="28"/>
      <c r="O67" s="28">
        <v>1</v>
      </c>
      <c r="P67" s="109"/>
      <c r="T67" s="14">
        <f t="shared" si="25"/>
        <v>0</v>
      </c>
      <c r="U67" s="15" t="str">
        <f>U52</f>
        <v>NWGF 80%</v>
      </c>
      <c r="V67" s="16"/>
      <c r="W67" s="28"/>
      <c r="X67" s="28">
        <v>1</v>
      </c>
      <c r="Y67" s="109"/>
    </row>
    <row r="68" spans="2:25" x14ac:dyDescent="0.25">
      <c r="B68" s="22">
        <f t="shared" si="23"/>
        <v>1</v>
      </c>
      <c r="C68" s="23" t="str">
        <f>C53</f>
        <v>NWGF 90%</v>
      </c>
      <c r="D68" s="17"/>
      <c r="E68" s="29"/>
      <c r="F68" s="29"/>
      <c r="G68" s="110"/>
      <c r="K68" s="22">
        <f t="shared" si="24"/>
        <v>1</v>
      </c>
      <c r="L68" s="23" t="str">
        <f>L53</f>
        <v>NWGF 90%</v>
      </c>
      <c r="M68" s="24"/>
      <c r="N68" s="29"/>
      <c r="O68" s="29"/>
      <c r="P68" s="110"/>
      <c r="T68" s="22">
        <f t="shared" si="25"/>
        <v>1</v>
      </c>
      <c r="U68" s="23" t="str">
        <f>U53</f>
        <v>NWGF 90%</v>
      </c>
      <c r="V68" s="24"/>
      <c r="W68" s="29"/>
      <c r="X68" s="29"/>
      <c r="Y68" s="110"/>
    </row>
    <row r="69" spans="2:25" x14ac:dyDescent="0.25">
      <c r="B69" s="14">
        <f t="shared" si="23"/>
        <v>2</v>
      </c>
      <c r="C69" s="15" t="str">
        <f>C54</f>
        <v>NWGF 92%</v>
      </c>
      <c r="D69" s="17">
        <v>-620.60575971731384</v>
      </c>
      <c r="E69" s="29">
        <v>0.25153374233128833</v>
      </c>
      <c r="F69" s="29">
        <f>100%-E69-G69</f>
        <v>0.70306748466257674</v>
      </c>
      <c r="G69" s="110">
        <v>4.5398773006134971E-2</v>
      </c>
      <c r="K69" s="14">
        <f t="shared" si="24"/>
        <v>2</v>
      </c>
      <c r="L69" s="15" t="str">
        <f>L54</f>
        <v>NWGF 92%</v>
      </c>
      <c r="M69" s="24">
        <v>-1205.5335526315789</v>
      </c>
      <c r="N69" s="29">
        <v>0.14739229024943309</v>
      </c>
      <c r="O69" s="29">
        <f>100%-N69-P69</f>
        <v>0.83219954648526073</v>
      </c>
      <c r="P69" s="110">
        <v>2.0408163265306121E-2</v>
      </c>
      <c r="T69" s="14">
        <f t="shared" si="25"/>
        <v>2</v>
      </c>
      <c r="U69" s="15" t="str">
        <f>U54</f>
        <v>NWGF 92%</v>
      </c>
      <c r="V69" s="24">
        <v>-405.84966183574909</v>
      </c>
      <c r="W69" s="29">
        <v>0.37433155080213903</v>
      </c>
      <c r="X69" s="29">
        <f>100%-W69-Y69</f>
        <v>0.55080213903743325</v>
      </c>
      <c r="Y69" s="110">
        <v>7.4866310160427801E-2</v>
      </c>
    </row>
    <row r="70" spans="2:25" x14ac:dyDescent="0.25">
      <c r="B70" s="14">
        <f t="shared" si="23"/>
        <v>3</v>
      </c>
      <c r="C70" s="15" t="str">
        <f>C55</f>
        <v>NWGF 95%</v>
      </c>
      <c r="D70" s="17"/>
      <c r="E70" s="29"/>
      <c r="F70" s="29"/>
      <c r="G70" s="110"/>
      <c r="K70" s="14">
        <f t="shared" si="24"/>
        <v>3</v>
      </c>
      <c r="L70" s="15" t="str">
        <f>L55</f>
        <v>NWGF 95%</v>
      </c>
      <c r="M70" s="24"/>
      <c r="N70" s="29"/>
      <c r="O70" s="29"/>
      <c r="P70" s="110"/>
      <c r="T70" s="14">
        <f t="shared" si="25"/>
        <v>3</v>
      </c>
      <c r="U70" s="15" t="str">
        <f>U55</f>
        <v>NWGF 95%</v>
      </c>
      <c r="V70" s="24"/>
      <c r="W70" s="29"/>
      <c r="X70" s="29"/>
      <c r="Y70" s="110"/>
    </row>
    <row r="71" spans="2:25" x14ac:dyDescent="0.25">
      <c r="B71" s="18">
        <f t="shared" si="23"/>
        <v>4</v>
      </c>
      <c r="C71" s="19" t="str">
        <f>C56</f>
        <v>NWGF 98%</v>
      </c>
      <c r="D71" s="20"/>
      <c r="E71" s="30"/>
      <c r="F71" s="30"/>
      <c r="G71" s="111"/>
      <c r="K71" s="18">
        <f t="shared" si="24"/>
        <v>4</v>
      </c>
      <c r="L71" s="19" t="str">
        <f>L56</f>
        <v>NWGF 98%</v>
      </c>
      <c r="M71" s="34"/>
      <c r="N71" s="30"/>
      <c r="O71" s="30"/>
      <c r="P71" s="111"/>
      <c r="T71" s="18">
        <f t="shared" si="25"/>
        <v>4</v>
      </c>
      <c r="U71" s="19" t="str">
        <f>U56</f>
        <v>NWGF 98%</v>
      </c>
      <c r="V71" s="34"/>
      <c r="W71" s="30"/>
      <c r="X71" s="30"/>
      <c r="Y71" s="111"/>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71"/>
  <sheetViews>
    <sheetView workbookViewId="0">
      <selection activeCell="B2" sqref="B2:G10"/>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2" spans="2:61" x14ac:dyDescent="0.25">
      <c r="B2" s="1" t="s">
        <v>9</v>
      </c>
      <c r="C2" s="2"/>
      <c r="D2" s="21"/>
      <c r="E2" s="2"/>
      <c r="F2" s="2" t="s">
        <v>225</v>
      </c>
      <c r="G2" s="2"/>
      <c r="K2" s="1" t="s">
        <v>142</v>
      </c>
      <c r="L2" s="2"/>
      <c r="M2" s="21"/>
      <c r="N2" s="2"/>
      <c r="O2" s="2" t="str">
        <f>$F$2</f>
        <v>SNOPR MHGF Scenario 0</v>
      </c>
      <c r="P2" s="106"/>
      <c r="T2" s="1" t="s">
        <v>143</v>
      </c>
      <c r="U2" s="2"/>
      <c r="V2" s="21"/>
      <c r="W2" s="2"/>
      <c r="X2" s="2" t="str">
        <f>$F$2</f>
        <v>SNOPR MHGF Scenario 0</v>
      </c>
      <c r="Y2" s="106"/>
      <c r="AC2" s="1"/>
      <c r="AD2" s="2"/>
      <c r="AE2" s="21"/>
      <c r="AF2" s="2"/>
      <c r="AG2" s="2"/>
      <c r="AH2" s="106"/>
      <c r="AL2" s="1"/>
      <c r="AM2" s="2"/>
      <c r="AN2" s="21"/>
      <c r="AO2" s="2"/>
      <c r="AP2" s="2"/>
      <c r="AQ2" s="106"/>
      <c r="AU2" s="1" t="s">
        <v>82</v>
      </c>
      <c r="AV2" s="2"/>
      <c r="AW2" s="21"/>
      <c r="AX2" s="2"/>
      <c r="AY2" s="2" t="str">
        <f>$F$2</f>
        <v>SNOPR MHGF Scenario 0</v>
      </c>
      <c r="AZ2" s="106"/>
      <c r="BD2" s="1" t="s">
        <v>84</v>
      </c>
      <c r="BE2" s="2"/>
      <c r="BF2" s="21"/>
      <c r="BG2" s="2"/>
      <c r="BH2" s="2" t="str">
        <f>$F$2</f>
        <v>SNOPR MHGF Scenario 0</v>
      </c>
      <c r="BI2" s="106"/>
    </row>
    <row r="3" spans="2: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2: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c r="AF4" s="25"/>
      <c r="AG4" s="26"/>
      <c r="AH4" s="107"/>
      <c r="AL4" s="5"/>
      <c r="AM4" s="6"/>
      <c r="AN4" s="7"/>
      <c r="AO4" s="25"/>
      <c r="AP4" s="26"/>
      <c r="AQ4" s="107"/>
      <c r="AU4" s="5"/>
      <c r="AV4" s="6"/>
      <c r="AW4" s="7" t="s">
        <v>0</v>
      </c>
      <c r="AX4" s="25" t="s">
        <v>1</v>
      </c>
      <c r="AY4" s="26" t="s">
        <v>2</v>
      </c>
      <c r="AZ4" s="107" t="s">
        <v>1</v>
      </c>
      <c r="BD4" s="5"/>
      <c r="BE4" s="6"/>
      <c r="BF4" s="7" t="s">
        <v>0</v>
      </c>
      <c r="BG4" s="25" t="s">
        <v>1</v>
      </c>
      <c r="BH4" s="26" t="s">
        <v>2</v>
      </c>
      <c r="BI4" s="107" t="s">
        <v>1</v>
      </c>
    </row>
    <row r="5" spans="2: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c r="AD5" s="10"/>
      <c r="AE5" s="11"/>
      <c r="AF5" s="27"/>
      <c r="AG5" s="27"/>
      <c r="AH5" s="108"/>
      <c r="AL5" s="9"/>
      <c r="AM5" s="10"/>
      <c r="AN5" s="11"/>
      <c r="AO5" s="27"/>
      <c r="AP5" s="27"/>
      <c r="AQ5" s="108"/>
      <c r="AU5" s="9" t="s">
        <v>3</v>
      </c>
      <c r="AV5" s="10" t="s">
        <v>11</v>
      </c>
      <c r="AW5" s="11" t="s">
        <v>4</v>
      </c>
      <c r="AX5" s="27" t="s">
        <v>5</v>
      </c>
      <c r="AY5" s="27" t="s">
        <v>6</v>
      </c>
      <c r="AZ5" s="108" t="s">
        <v>7</v>
      </c>
      <c r="BD5" s="9" t="s">
        <v>3</v>
      </c>
      <c r="BE5" s="10" t="s">
        <v>11</v>
      </c>
      <c r="BF5" s="11" t="s">
        <v>4</v>
      </c>
      <c r="BG5" s="27" t="s">
        <v>5</v>
      </c>
      <c r="BH5" s="27" t="s">
        <v>6</v>
      </c>
      <c r="BI5" s="108" t="s">
        <v>7</v>
      </c>
    </row>
    <row r="6" spans="2:61" x14ac:dyDescent="0.25">
      <c r="B6" s="12" t="s">
        <v>224</v>
      </c>
      <c r="C6" s="113"/>
      <c r="D6" s="116"/>
      <c r="E6" s="25"/>
      <c r="F6" s="25"/>
      <c r="G6" s="107"/>
      <c r="K6" s="12" t="s">
        <v>224</v>
      </c>
      <c r="L6" s="13"/>
      <c r="M6" s="7"/>
      <c r="N6" s="25"/>
      <c r="O6" s="25"/>
      <c r="P6" s="107"/>
      <c r="T6" s="12" t="s">
        <v>224</v>
      </c>
      <c r="U6" s="13"/>
      <c r="V6" s="7"/>
      <c r="W6" s="25"/>
      <c r="X6" s="25"/>
      <c r="Y6" s="107"/>
      <c r="AC6" s="12"/>
      <c r="AD6" s="13"/>
      <c r="AE6" s="7"/>
      <c r="AF6" s="25"/>
      <c r="AG6" s="25"/>
      <c r="AH6" s="107"/>
      <c r="AL6" s="12"/>
      <c r="AM6" s="13"/>
      <c r="AN6" s="7"/>
      <c r="AO6" s="25"/>
      <c r="AP6" s="25"/>
      <c r="AQ6" s="107"/>
      <c r="AU6" s="12" t="s">
        <v>224</v>
      </c>
      <c r="AV6" s="13"/>
      <c r="AW6" s="7"/>
      <c r="AX6" s="25"/>
      <c r="AY6" s="25"/>
      <c r="AZ6" s="107"/>
      <c r="BD6" s="12" t="s">
        <v>224</v>
      </c>
      <c r="BE6" s="13"/>
      <c r="BF6" s="7"/>
      <c r="BG6" s="25"/>
      <c r="BH6" s="25"/>
      <c r="BI6" s="107"/>
    </row>
    <row r="7" spans="2:61" x14ac:dyDescent="0.25">
      <c r="B7" s="192">
        <v>0</v>
      </c>
      <c r="C7" s="191" t="s">
        <v>221</v>
      </c>
      <c r="D7" s="118"/>
      <c r="E7" s="28"/>
      <c r="F7" s="28">
        <v>1</v>
      </c>
      <c r="G7" s="109"/>
      <c r="K7" s="192">
        <v>0</v>
      </c>
      <c r="L7" s="191" t="s">
        <v>221</v>
      </c>
      <c r="M7" s="16"/>
      <c r="N7" s="28"/>
      <c r="O7" s="28">
        <v>1</v>
      </c>
      <c r="P7" s="109"/>
      <c r="T7" s="192">
        <v>0</v>
      </c>
      <c r="U7" s="191" t="s">
        <v>221</v>
      </c>
      <c r="V7" s="16"/>
      <c r="W7" s="28"/>
      <c r="X7" s="28">
        <v>1</v>
      </c>
      <c r="Y7" s="109"/>
      <c r="AC7" s="14"/>
      <c r="AD7" s="15"/>
      <c r="AE7" s="16"/>
      <c r="AF7" s="28"/>
      <c r="AG7" s="28"/>
      <c r="AH7" s="109"/>
      <c r="AL7" s="14"/>
      <c r="AM7" s="15"/>
      <c r="AN7" s="16"/>
      <c r="AO7" s="28"/>
      <c r="AP7" s="28"/>
      <c r="AQ7" s="109"/>
      <c r="AU7" s="192">
        <v>0</v>
      </c>
      <c r="AV7" s="191" t="s">
        <v>221</v>
      </c>
      <c r="AW7" s="16"/>
      <c r="AX7" s="28"/>
      <c r="AY7" s="28">
        <v>1</v>
      </c>
      <c r="AZ7" s="109"/>
      <c r="BD7" s="192">
        <v>0</v>
      </c>
      <c r="BE7" s="191" t="s">
        <v>221</v>
      </c>
      <c r="BF7" s="16"/>
      <c r="BG7" s="28"/>
      <c r="BH7" s="28">
        <v>1</v>
      </c>
      <c r="BI7" s="109"/>
    </row>
    <row r="8" spans="2:61" x14ac:dyDescent="0.25">
      <c r="B8" s="22">
        <v>1</v>
      </c>
      <c r="C8" s="23" t="s">
        <v>220</v>
      </c>
      <c r="D8" s="119">
        <v>1048.7162322489196</v>
      </c>
      <c r="E8" s="29">
        <v>8.1699999999999995E-2</v>
      </c>
      <c r="F8" s="29">
        <v>0.28649999999999998</v>
      </c>
      <c r="G8" s="110">
        <v>0.63180000000000003</v>
      </c>
      <c r="K8" s="22">
        <v>1</v>
      </c>
      <c r="L8" s="23" t="s">
        <v>220</v>
      </c>
      <c r="M8" s="24">
        <v>765.70051607445157</v>
      </c>
      <c r="N8" s="29">
        <v>0.16269681065805411</v>
      </c>
      <c r="O8" s="29">
        <f>100%-N8-P8</f>
        <v>0.28421477593863542</v>
      </c>
      <c r="P8" s="110">
        <v>0.5530884134033105</v>
      </c>
      <c r="T8" s="22">
        <v>1</v>
      </c>
      <c r="U8" s="23" t="s">
        <v>220</v>
      </c>
      <c r="V8" s="24">
        <v>1328.3412677626088</v>
      </c>
      <c r="W8" s="29">
        <v>2.1799445105033688E-3</v>
      </c>
      <c r="X8" s="29">
        <f>100%-W8-Y8</f>
        <v>0.28874355925485529</v>
      </c>
      <c r="Y8" s="110">
        <v>0.70907649623464131</v>
      </c>
      <c r="AC8" s="22"/>
      <c r="AD8" s="23"/>
      <c r="AE8" s="24"/>
      <c r="AF8" s="29"/>
      <c r="AG8" s="29"/>
      <c r="AH8" s="110"/>
      <c r="AL8" s="22"/>
      <c r="AM8" s="23"/>
      <c r="AN8" s="24"/>
      <c r="AO8" s="29"/>
      <c r="AP8" s="29"/>
      <c r="AQ8" s="110"/>
      <c r="AU8" s="22">
        <v>1</v>
      </c>
      <c r="AV8" s="23" t="s">
        <v>220</v>
      </c>
      <c r="AW8" s="24">
        <v>765.70051607445157</v>
      </c>
      <c r="AX8" s="29">
        <v>0.16269681065805411</v>
      </c>
      <c r="AY8" s="29">
        <f>100%-AX8-AZ8</f>
        <v>0.28421477593863542</v>
      </c>
      <c r="AZ8" s="110">
        <v>0.5530884134033105</v>
      </c>
      <c r="BD8" s="22">
        <v>1</v>
      </c>
      <c r="BE8" s="23" t="s">
        <v>220</v>
      </c>
      <c r="BF8" s="24">
        <v>1328.3412677626088</v>
      </c>
      <c r="BG8" s="29">
        <v>2.1799445105033688E-3</v>
      </c>
      <c r="BH8" s="29">
        <f>100%-BG8-BI8</f>
        <v>0.28874355925485529</v>
      </c>
      <c r="BI8" s="110">
        <v>0.70907649623464131</v>
      </c>
    </row>
    <row r="9" spans="2:61" x14ac:dyDescent="0.25">
      <c r="B9" s="22">
        <v>2</v>
      </c>
      <c r="C9" s="23" t="s">
        <v>222</v>
      </c>
      <c r="D9" s="119">
        <v>1020.0323629628082</v>
      </c>
      <c r="E9" s="29">
        <v>0.13789999999999999</v>
      </c>
      <c r="F9" s="29">
        <v>0.1522</v>
      </c>
      <c r="G9" s="110">
        <v>0.70989999999999998</v>
      </c>
      <c r="K9" s="22">
        <v>2</v>
      </c>
      <c r="L9" s="23" t="s">
        <v>222</v>
      </c>
      <c r="M9" s="24">
        <v>687.90829237395621</v>
      </c>
      <c r="N9" s="29">
        <v>0.16269681065805411</v>
      </c>
      <c r="O9" s="29">
        <f t="shared" ref="O9:O10" si="0">100%-N9-P9</f>
        <v>0.28421477593863542</v>
      </c>
      <c r="P9" s="110">
        <v>0.5530884134033105</v>
      </c>
      <c r="T9" s="22">
        <v>2</v>
      </c>
      <c r="U9" s="23" t="s">
        <v>222</v>
      </c>
      <c r="V9" s="24">
        <v>1052.177623041272</v>
      </c>
      <c r="W9" s="29">
        <v>2.1799445105033688E-3</v>
      </c>
      <c r="X9" s="29">
        <f t="shared" ref="X9:X10" si="1">100%-W9-Y9</f>
        <v>0.28874355925485529</v>
      </c>
      <c r="Y9" s="110">
        <v>0.70907649623464131</v>
      </c>
      <c r="AC9" s="22"/>
      <c r="AD9" s="23"/>
      <c r="AE9" s="24"/>
      <c r="AF9" s="29"/>
      <c r="AG9" s="29"/>
      <c r="AH9" s="110"/>
      <c r="AL9" s="22"/>
      <c r="AM9" s="23"/>
      <c r="AN9" s="24"/>
      <c r="AO9" s="29"/>
      <c r="AP9" s="29"/>
      <c r="AQ9" s="110"/>
      <c r="AU9" s="22">
        <v>2</v>
      </c>
      <c r="AV9" s="23" t="s">
        <v>222</v>
      </c>
      <c r="AW9" s="24">
        <v>687.90829237395621</v>
      </c>
      <c r="AX9" s="29">
        <v>0.16269681065805411</v>
      </c>
      <c r="AY9" s="29">
        <f t="shared" ref="AY9:AY10" si="2">100%-AX9-AZ9</f>
        <v>0.28421477593863542</v>
      </c>
      <c r="AZ9" s="110">
        <v>0.5530884134033105</v>
      </c>
      <c r="BD9" s="22">
        <v>2</v>
      </c>
      <c r="BE9" s="23" t="s">
        <v>222</v>
      </c>
      <c r="BF9" s="24">
        <v>1052.177623041272</v>
      </c>
      <c r="BG9" s="29">
        <v>2.1799445105033688E-3</v>
      </c>
      <c r="BH9" s="29">
        <f t="shared" ref="BH9:BH10" si="3">100%-BG9-BI9</f>
        <v>0.28874355925485529</v>
      </c>
      <c r="BI9" s="110">
        <v>0.70907649623464131</v>
      </c>
    </row>
    <row r="10" spans="2:61" x14ac:dyDescent="0.25">
      <c r="B10" s="18">
        <v>3</v>
      </c>
      <c r="C10" s="19" t="s">
        <v>223</v>
      </c>
      <c r="D10" s="121">
        <v>864.34690476077662</v>
      </c>
      <c r="E10" s="30">
        <v>0.252</v>
      </c>
      <c r="F10" s="30">
        <v>2E-3</v>
      </c>
      <c r="G10" s="111">
        <v>0.746</v>
      </c>
      <c r="K10" s="18">
        <v>3</v>
      </c>
      <c r="L10" s="19" t="s">
        <v>223</v>
      </c>
      <c r="M10" s="20">
        <v>549.51913175470656</v>
      </c>
      <c r="N10" s="30">
        <v>0.16269681065805411</v>
      </c>
      <c r="O10" s="30">
        <f t="shared" si="0"/>
        <v>0.28421477593863542</v>
      </c>
      <c r="P10" s="111">
        <v>0.5530884134033105</v>
      </c>
      <c r="T10" s="18">
        <v>3</v>
      </c>
      <c r="U10" s="19" t="s">
        <v>223</v>
      </c>
      <c r="V10" s="20">
        <v>946.1037527287167</v>
      </c>
      <c r="W10" s="30">
        <v>2.1799445105033688E-3</v>
      </c>
      <c r="X10" s="30">
        <f t="shared" si="1"/>
        <v>0.28874355925485529</v>
      </c>
      <c r="Y10" s="111">
        <v>0.70907649623464131</v>
      </c>
      <c r="AC10" s="14"/>
      <c r="AD10" s="15"/>
      <c r="AE10" s="17"/>
      <c r="AF10" s="29"/>
      <c r="AG10" s="29"/>
      <c r="AH10" s="110"/>
      <c r="AL10" s="14"/>
      <c r="AM10" s="15"/>
      <c r="AN10" s="17"/>
      <c r="AO10" s="29"/>
      <c r="AP10" s="29"/>
      <c r="AQ10" s="110"/>
      <c r="AU10" s="18">
        <v>3</v>
      </c>
      <c r="AV10" s="19" t="s">
        <v>223</v>
      </c>
      <c r="AW10" s="20">
        <v>549.51913175470656</v>
      </c>
      <c r="AX10" s="30">
        <v>0.16269681065805411</v>
      </c>
      <c r="AY10" s="30">
        <f t="shared" si="2"/>
        <v>0.28421477593863542</v>
      </c>
      <c r="AZ10" s="111">
        <v>0.5530884134033105</v>
      </c>
      <c r="BD10" s="18">
        <v>3</v>
      </c>
      <c r="BE10" s="19" t="s">
        <v>223</v>
      </c>
      <c r="BF10" s="20">
        <v>946.1037527287167</v>
      </c>
      <c r="BG10" s="30">
        <v>2.1799445105033688E-3</v>
      </c>
      <c r="BH10" s="30">
        <f t="shared" si="3"/>
        <v>0.28874355925485529</v>
      </c>
      <c r="BI10" s="111">
        <v>0.70907649623464131</v>
      </c>
    </row>
    <row r="11" spans="2:61" s="51" customFormat="1" x14ac:dyDescent="0.25">
      <c r="B11" s="194"/>
      <c r="C11" s="195"/>
      <c r="D11" s="196"/>
      <c r="E11" s="197"/>
      <c r="F11" s="197"/>
      <c r="G11" s="198"/>
      <c r="K11" s="194"/>
      <c r="L11" s="199"/>
      <c r="M11" s="200"/>
      <c r="N11" s="197"/>
      <c r="O11" s="197"/>
      <c r="P11" s="198"/>
      <c r="T11" s="194"/>
      <c r="U11" s="199"/>
      <c r="V11" s="200"/>
      <c r="W11" s="197"/>
      <c r="X11" s="197"/>
      <c r="Y11" s="198"/>
      <c r="AC11" s="194"/>
      <c r="AD11" s="199"/>
      <c r="AE11" s="200"/>
      <c r="AF11" s="197"/>
      <c r="AG11" s="197"/>
      <c r="AH11" s="198"/>
      <c r="AL11" s="194"/>
      <c r="AM11" s="199"/>
      <c r="AN11" s="200"/>
      <c r="AO11" s="197"/>
      <c r="AP11" s="197"/>
      <c r="AQ11" s="198"/>
      <c r="AU11" s="194"/>
      <c r="AV11" s="199"/>
      <c r="AW11" s="200"/>
      <c r="AX11" s="197"/>
      <c r="AY11" s="197"/>
      <c r="AZ11" s="198"/>
      <c r="BD11" s="194"/>
      <c r="BE11" s="199"/>
      <c r="BF11" s="200"/>
      <c r="BG11" s="197"/>
      <c r="BH11" s="197"/>
      <c r="BI11" s="198"/>
    </row>
    <row r="17" spans="2:43" x14ac:dyDescent="0.25">
      <c r="B17" s="1" t="s">
        <v>10</v>
      </c>
      <c r="C17" s="2"/>
      <c r="D17" s="21"/>
      <c r="E17" s="2"/>
      <c r="F17" s="2" t="str">
        <f>$F$2</f>
        <v>SNOPR MHGF Scenario 0</v>
      </c>
      <c r="G17" s="106"/>
      <c r="K17" s="1" t="s">
        <v>146</v>
      </c>
      <c r="L17" s="2"/>
      <c r="M17" s="21"/>
      <c r="N17" s="2"/>
      <c r="O17" s="2" t="str">
        <f>$F$2</f>
        <v>SNOPR MHGF Scenario 0</v>
      </c>
      <c r="P17" s="106"/>
      <c r="T17" s="1" t="s">
        <v>147</v>
      </c>
      <c r="U17" s="2"/>
      <c r="V17" s="21"/>
      <c r="W17" s="2"/>
      <c r="X17" s="2" t="str">
        <f>$F$2</f>
        <v>SNOPR MHGF Scenario 0</v>
      </c>
      <c r="Y17" s="106"/>
      <c r="AC17" s="1"/>
      <c r="AD17" s="2"/>
      <c r="AE17" s="21"/>
      <c r="AF17" s="2"/>
      <c r="AG17" s="2"/>
      <c r="AH17" s="106"/>
      <c r="AL17" s="1"/>
      <c r="AM17" s="2"/>
      <c r="AN17" s="21"/>
      <c r="AO17" s="2"/>
      <c r="AP17" s="2"/>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c r="AF19" s="25"/>
      <c r="AG19" s="26"/>
      <c r="AH19" s="107"/>
      <c r="AL19" s="5"/>
      <c r="AM19" s="6"/>
      <c r="AN19" s="7"/>
      <c r="AO19" s="25"/>
      <c r="AP19" s="26"/>
      <c r="AQ19" s="107"/>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c r="AD20" s="10"/>
      <c r="AE20" s="11"/>
      <c r="AF20" s="27"/>
      <c r="AG20" s="27"/>
      <c r="AH20" s="108"/>
      <c r="AL20" s="9"/>
      <c r="AM20" s="10"/>
      <c r="AN20" s="11"/>
      <c r="AO20" s="27"/>
      <c r="AP20" s="27"/>
      <c r="AQ20" s="108"/>
    </row>
    <row r="21" spans="2:43" x14ac:dyDescent="0.25">
      <c r="B21" s="12" t="s">
        <v>224</v>
      </c>
      <c r="C21" s="113"/>
      <c r="D21" s="122"/>
      <c r="E21" s="114"/>
      <c r="F21" s="114"/>
      <c r="G21" s="115"/>
      <c r="K21" s="12" t="s">
        <v>224</v>
      </c>
      <c r="L21" s="13"/>
      <c r="M21" s="7"/>
      <c r="N21" s="25"/>
      <c r="O21" s="25"/>
      <c r="P21" s="107"/>
      <c r="T21" s="12" t="s">
        <v>224</v>
      </c>
      <c r="U21" s="13"/>
      <c r="V21" s="7"/>
      <c r="W21" s="25"/>
      <c r="X21" s="25"/>
      <c r="Y21" s="107"/>
      <c r="AC21" s="12"/>
      <c r="AD21" s="13"/>
      <c r="AE21" s="7"/>
      <c r="AF21" s="25"/>
      <c r="AG21" s="25"/>
      <c r="AH21" s="107"/>
      <c r="AL21" s="12"/>
      <c r="AM21" s="13"/>
      <c r="AN21" s="7"/>
      <c r="AO21" s="25"/>
      <c r="AP21" s="25"/>
      <c r="AQ21" s="107"/>
    </row>
    <row r="22" spans="2:43" x14ac:dyDescent="0.25">
      <c r="B22" s="192">
        <v>0</v>
      </c>
      <c r="C22" s="191" t="s">
        <v>221</v>
      </c>
      <c r="D22" s="118"/>
      <c r="E22" s="28"/>
      <c r="F22" s="28">
        <v>1</v>
      </c>
      <c r="G22" s="109"/>
      <c r="K22" s="192">
        <v>0</v>
      </c>
      <c r="L22" s="191" t="s">
        <v>221</v>
      </c>
      <c r="M22" s="16"/>
      <c r="N22" s="28"/>
      <c r="O22" s="28">
        <v>1</v>
      </c>
      <c r="P22" s="109"/>
      <c r="T22" s="192">
        <v>0</v>
      </c>
      <c r="U22" s="191" t="s">
        <v>221</v>
      </c>
      <c r="V22" s="16"/>
      <c r="W22" s="28"/>
      <c r="X22" s="28">
        <v>1</v>
      </c>
      <c r="Y22" s="109"/>
      <c r="AC22" s="14"/>
      <c r="AD22" s="15"/>
      <c r="AE22" s="16"/>
      <c r="AF22" s="28"/>
      <c r="AG22" s="28"/>
      <c r="AH22" s="109"/>
      <c r="AL22" s="14"/>
      <c r="AM22" s="15"/>
      <c r="AN22" s="16"/>
      <c r="AO22" s="28"/>
      <c r="AP22" s="28"/>
      <c r="AQ22" s="109"/>
    </row>
    <row r="23" spans="2:43" x14ac:dyDescent="0.25">
      <c r="B23" s="22">
        <v>1</v>
      </c>
      <c r="C23" s="23" t="s">
        <v>220</v>
      </c>
      <c r="D23" s="119">
        <v>1326.2045389820178</v>
      </c>
      <c r="E23" s="29">
        <v>3.8916815307280687E-2</v>
      </c>
      <c r="F23" s="29">
        <v>0.3815469434084644</v>
      </c>
      <c r="G23" s="110">
        <v>0.57953624128425496</v>
      </c>
      <c r="K23" s="22">
        <v>1</v>
      </c>
      <c r="L23" s="23" t="s">
        <v>220</v>
      </c>
      <c r="M23" s="24">
        <v>988.58683281412175</v>
      </c>
      <c r="N23" s="29">
        <v>7.7600260841212909E-2</v>
      </c>
      <c r="O23" s="29">
        <f>100%-N23-P23</f>
        <v>0.37202477991522653</v>
      </c>
      <c r="P23" s="110">
        <v>0.5503749592435605</v>
      </c>
      <c r="T23" s="22">
        <v>1</v>
      </c>
      <c r="U23" s="23" t="s">
        <v>220</v>
      </c>
      <c r="V23" s="24">
        <v>1670.6176959745744</v>
      </c>
      <c r="W23" s="29">
        <v>6.4516129032258064E-4</v>
      </c>
      <c r="X23" s="29">
        <f>100%-W23-Y23</f>
        <v>0.39096774193548389</v>
      </c>
      <c r="Y23" s="110">
        <v>0.60838709677419356</v>
      </c>
      <c r="AC23" s="22"/>
      <c r="AD23" s="23"/>
      <c r="AE23" s="24"/>
      <c r="AF23" s="29"/>
      <c r="AG23" s="29"/>
      <c r="AH23" s="110"/>
      <c r="AL23" s="22"/>
      <c r="AM23" s="23"/>
      <c r="AN23" s="24"/>
      <c r="AO23" s="29"/>
      <c r="AP23" s="29"/>
      <c r="AQ23" s="110"/>
    </row>
    <row r="24" spans="2:43" x14ac:dyDescent="0.25">
      <c r="B24" s="22">
        <v>2</v>
      </c>
      <c r="C24" s="23" t="s">
        <v>222</v>
      </c>
      <c r="D24" s="119">
        <v>1275.4506556561948</v>
      </c>
      <c r="E24" s="29">
        <v>8.1076698556834761E-2</v>
      </c>
      <c r="F24" s="29">
        <v>0.23171720447543376</v>
      </c>
      <c r="G24" s="110">
        <v>0.68720609696773149</v>
      </c>
      <c r="K24" s="22">
        <v>2</v>
      </c>
      <c r="L24" s="23" t="s">
        <v>222</v>
      </c>
      <c r="M24" s="24">
        <v>894.74541353383393</v>
      </c>
      <c r="N24" s="29">
        <v>7.7600260841212909E-2</v>
      </c>
      <c r="O24" s="29">
        <f t="shared" ref="O24:O25" si="4">100%-N24-P24</f>
        <v>0.37202477991522653</v>
      </c>
      <c r="P24" s="110">
        <v>0.5503749592435605</v>
      </c>
      <c r="T24" s="22">
        <v>2</v>
      </c>
      <c r="U24" s="23" t="s">
        <v>222</v>
      </c>
      <c r="V24" s="24">
        <v>1208.4774750957843</v>
      </c>
      <c r="W24" s="29">
        <v>6.4516129032258064E-4</v>
      </c>
      <c r="X24" s="29">
        <f t="shared" ref="X24:X25" si="5">100%-W24-Y24</f>
        <v>0.39096774193548389</v>
      </c>
      <c r="Y24" s="110">
        <v>0.60838709677419356</v>
      </c>
      <c r="AC24" s="22"/>
      <c r="AD24" s="23"/>
      <c r="AE24" s="24"/>
      <c r="AF24" s="29"/>
      <c r="AG24" s="29"/>
      <c r="AH24" s="110"/>
      <c r="AL24" s="22"/>
      <c r="AM24" s="23"/>
      <c r="AN24" s="24"/>
      <c r="AO24" s="29"/>
      <c r="AP24" s="29"/>
      <c r="AQ24" s="110"/>
    </row>
    <row r="25" spans="2:43" x14ac:dyDescent="0.25">
      <c r="B25" s="18">
        <v>3</v>
      </c>
      <c r="C25" s="19" t="s">
        <v>223</v>
      </c>
      <c r="D25" s="121">
        <v>997.77426590003211</v>
      </c>
      <c r="E25" s="30">
        <v>0.23009567050429708</v>
      </c>
      <c r="F25" s="30">
        <v>3.2430679422733905E-3</v>
      </c>
      <c r="G25" s="111">
        <v>0.76666126155342951</v>
      </c>
      <c r="K25" s="18">
        <v>3</v>
      </c>
      <c r="L25" s="19" t="s">
        <v>223</v>
      </c>
      <c r="M25" s="20">
        <v>623.45063523248155</v>
      </c>
      <c r="N25" s="30">
        <v>7.7600260841212909E-2</v>
      </c>
      <c r="O25" s="30">
        <f t="shared" si="4"/>
        <v>0.37202477991522653</v>
      </c>
      <c r="P25" s="111">
        <v>0.5503749592435605</v>
      </c>
      <c r="T25" s="18">
        <v>3</v>
      </c>
      <c r="U25" s="19" t="s">
        <v>223</v>
      </c>
      <c r="V25" s="20">
        <v>1019.7627578402835</v>
      </c>
      <c r="W25" s="30">
        <v>6.4516129032258064E-4</v>
      </c>
      <c r="X25" s="30">
        <f t="shared" si="5"/>
        <v>0.39096774193548389</v>
      </c>
      <c r="Y25" s="111">
        <v>0.60838709677419356</v>
      </c>
      <c r="AC25" s="14"/>
      <c r="AD25" s="15"/>
      <c r="AE25" s="17"/>
      <c r="AF25" s="29"/>
      <c r="AG25" s="29"/>
      <c r="AH25" s="110"/>
      <c r="AL25" s="14"/>
      <c r="AM25" s="15"/>
      <c r="AN25" s="17"/>
      <c r="AO25" s="29"/>
      <c r="AP25" s="29"/>
      <c r="AQ25" s="110"/>
    </row>
    <row r="26" spans="2:43" s="51" customFormat="1" x14ac:dyDescent="0.25">
      <c r="B26" s="194"/>
      <c r="C26" s="195"/>
      <c r="D26" s="196"/>
      <c r="E26" s="197"/>
      <c r="F26" s="197"/>
      <c r="G26" s="198"/>
      <c r="K26" s="194"/>
      <c r="L26" s="199"/>
      <c r="M26" s="200"/>
      <c r="N26" s="197"/>
      <c r="O26" s="197"/>
      <c r="P26" s="198"/>
      <c r="T26" s="194"/>
      <c r="U26" s="199"/>
      <c r="V26" s="200"/>
      <c r="W26" s="197"/>
      <c r="X26" s="197"/>
      <c r="Y26" s="198"/>
      <c r="AC26" s="194"/>
      <c r="AD26" s="199"/>
      <c r="AE26" s="200"/>
      <c r="AF26" s="197"/>
      <c r="AG26" s="197"/>
      <c r="AH26" s="198"/>
      <c r="AL26" s="194"/>
      <c r="AM26" s="199"/>
      <c r="AN26" s="200"/>
      <c r="AO26" s="197"/>
      <c r="AP26" s="197"/>
      <c r="AQ26" s="198"/>
    </row>
    <row r="32" spans="2:43" x14ac:dyDescent="0.25">
      <c r="B32" s="1" t="s">
        <v>12</v>
      </c>
      <c r="C32" s="2"/>
      <c r="D32" s="21"/>
      <c r="E32" s="2"/>
      <c r="F32" s="2" t="str">
        <f>$F$2</f>
        <v>SNOPR MHGF Scenario 0</v>
      </c>
      <c r="G32" s="106"/>
      <c r="K32" s="1" t="s">
        <v>150</v>
      </c>
      <c r="L32" s="2"/>
      <c r="M32" s="21"/>
      <c r="N32" s="2"/>
      <c r="O32" s="2" t="str">
        <f>$F$2</f>
        <v>SNOPR MHGF Scenario 0</v>
      </c>
      <c r="P32" s="106"/>
      <c r="T32" s="1" t="s">
        <v>151</v>
      </c>
      <c r="U32" s="2"/>
      <c r="V32" s="21"/>
      <c r="W32" s="2"/>
      <c r="X32" s="2" t="str">
        <f>$F$2</f>
        <v>SNOPR MHGF Scenario 0</v>
      </c>
      <c r="Y32" s="106"/>
      <c r="AC32" s="1"/>
      <c r="AD32" s="2"/>
      <c r="AE32" s="21"/>
      <c r="AF32" s="2"/>
      <c r="AG32" s="2"/>
      <c r="AH32" s="106"/>
      <c r="AL32" s="1"/>
      <c r="AM32" s="2"/>
      <c r="AN32" s="21"/>
      <c r="AO32" s="2"/>
      <c r="AP32" s="2"/>
      <c r="AQ32" s="106"/>
    </row>
    <row r="33" spans="1: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1: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c r="AF34" s="25"/>
      <c r="AG34" s="26"/>
      <c r="AH34" s="107"/>
      <c r="AL34" s="5"/>
      <c r="AM34" s="6"/>
      <c r="AN34" s="7"/>
      <c r="AO34" s="25"/>
      <c r="AP34" s="26"/>
      <c r="AQ34" s="107"/>
    </row>
    <row r="35" spans="1: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c r="AD35" s="10"/>
      <c r="AE35" s="11"/>
      <c r="AF35" s="27"/>
      <c r="AG35" s="27"/>
      <c r="AH35" s="108"/>
      <c r="AL35" s="9"/>
      <c r="AM35" s="10"/>
      <c r="AN35" s="11"/>
      <c r="AO35" s="27"/>
      <c r="AP35" s="27"/>
      <c r="AQ35" s="108"/>
    </row>
    <row r="36" spans="1:44" x14ac:dyDescent="0.25">
      <c r="B36" s="12" t="s">
        <v>224</v>
      </c>
      <c r="C36" s="113"/>
      <c r="D36" s="116"/>
      <c r="E36" s="25"/>
      <c r="F36" s="25"/>
      <c r="G36" s="107"/>
      <c r="K36" s="12" t="s">
        <v>224</v>
      </c>
      <c r="L36" s="13"/>
      <c r="M36" s="7"/>
      <c r="N36" s="25"/>
      <c r="O36" s="25"/>
      <c r="P36" s="107"/>
      <c r="T36" s="12" t="s">
        <v>224</v>
      </c>
      <c r="U36" s="13"/>
      <c r="V36" s="7"/>
      <c r="W36" s="25"/>
      <c r="X36" s="25"/>
      <c r="Y36" s="107"/>
      <c r="AC36" s="12"/>
      <c r="AD36" s="13"/>
      <c r="AE36" s="7"/>
      <c r="AF36" s="25"/>
      <c r="AG36" s="25"/>
      <c r="AH36" s="107"/>
      <c r="AL36" s="12"/>
      <c r="AM36" s="13"/>
      <c r="AN36" s="7"/>
      <c r="AO36" s="25"/>
      <c r="AP36" s="25"/>
      <c r="AQ36" s="107"/>
    </row>
    <row r="37" spans="1:44" x14ac:dyDescent="0.25">
      <c r="B37" s="192">
        <v>0</v>
      </c>
      <c r="C37" s="191" t="s">
        <v>221</v>
      </c>
      <c r="D37" s="118"/>
      <c r="E37" s="28"/>
      <c r="F37" s="28">
        <v>1</v>
      </c>
      <c r="G37" s="109"/>
      <c r="K37" s="210">
        <v>0</v>
      </c>
      <c r="L37" s="191" t="s">
        <v>221</v>
      </c>
      <c r="M37" s="16"/>
      <c r="N37" s="28"/>
      <c r="O37" s="28">
        <v>1</v>
      </c>
      <c r="P37" s="109"/>
      <c r="T37" s="192">
        <v>0</v>
      </c>
      <c r="U37" s="191" t="s">
        <v>221</v>
      </c>
      <c r="V37" s="16"/>
      <c r="W37" s="28"/>
      <c r="X37" s="28">
        <v>1</v>
      </c>
      <c r="Y37" s="109"/>
      <c r="AC37" s="14"/>
      <c r="AD37" s="15"/>
      <c r="AE37" s="16"/>
      <c r="AF37" s="28"/>
      <c r="AG37" s="28"/>
      <c r="AH37" s="109"/>
      <c r="AL37" s="14"/>
      <c r="AM37" s="15"/>
      <c r="AN37" s="16"/>
      <c r="AO37" s="28"/>
      <c r="AP37" s="28"/>
      <c r="AQ37" s="109"/>
    </row>
    <row r="38" spans="1:44" x14ac:dyDescent="0.25">
      <c r="B38" s="22">
        <v>1</v>
      </c>
      <c r="C38" s="23" t="s">
        <v>220</v>
      </c>
      <c r="D38" s="119">
        <v>730.03499109263578</v>
      </c>
      <c r="E38" s="29">
        <v>0.15053482911557528</v>
      </c>
      <c r="F38" s="29">
        <v>0.13357683276806678</v>
      </c>
      <c r="G38" s="110">
        <v>0.71588833811635799</v>
      </c>
      <c r="K38" s="211">
        <v>1</v>
      </c>
      <c r="L38" s="23" t="s">
        <v>220</v>
      </c>
      <c r="M38" s="24">
        <v>500.71345061728476</v>
      </c>
      <c r="N38" s="29">
        <v>0.30100688924218338</v>
      </c>
      <c r="O38" s="29">
        <f>100%-N38-P38</f>
        <v>0.14149443561208275</v>
      </c>
      <c r="P38" s="110">
        <v>0.55749867514573392</v>
      </c>
      <c r="T38" s="22">
        <v>1</v>
      </c>
      <c r="U38" s="23" t="s">
        <v>220</v>
      </c>
      <c r="V38" s="24">
        <v>948.43656672545626</v>
      </c>
      <c r="W38" s="29">
        <v>4.6248715313463515E-3</v>
      </c>
      <c r="X38" s="29">
        <f>100%-W38-Y38</f>
        <v>0.12589928057553956</v>
      </c>
      <c r="Y38" s="110">
        <v>0.86947584789311405</v>
      </c>
      <c r="AC38" s="22"/>
      <c r="AD38" s="23"/>
      <c r="AE38" s="24"/>
      <c r="AF38" s="29"/>
      <c r="AG38" s="29"/>
      <c r="AH38" s="110"/>
      <c r="AL38" s="22"/>
      <c r="AM38" s="23"/>
      <c r="AN38" s="24"/>
      <c r="AO38" s="29"/>
      <c r="AP38" s="29"/>
      <c r="AQ38" s="110"/>
    </row>
    <row r="39" spans="1:44" x14ac:dyDescent="0.25">
      <c r="B39" s="22">
        <v>2</v>
      </c>
      <c r="C39" s="23" t="s">
        <v>222</v>
      </c>
      <c r="D39" s="119">
        <v>696.4569964437477</v>
      </c>
      <c r="E39" s="29">
        <v>0.22932428906861466</v>
      </c>
      <c r="F39" s="29">
        <v>2.4262979389512131E-2</v>
      </c>
      <c r="G39" s="110">
        <v>0.74641273154187315</v>
      </c>
      <c r="K39" s="211">
        <v>2</v>
      </c>
      <c r="L39" s="23" t="s">
        <v>222</v>
      </c>
      <c r="M39" s="24">
        <v>445.935013743816</v>
      </c>
      <c r="N39" s="29">
        <v>0.30100688924218338</v>
      </c>
      <c r="O39" s="29">
        <f t="shared" ref="O39:O40" si="6">100%-N39-P39</f>
        <v>0.14149443561208275</v>
      </c>
      <c r="P39" s="110">
        <v>0.55749867514573392</v>
      </c>
      <c r="T39" s="22">
        <v>2</v>
      </c>
      <c r="U39" s="23" t="s">
        <v>222</v>
      </c>
      <c r="V39" s="24">
        <v>839.81811556481057</v>
      </c>
      <c r="W39" s="29">
        <v>4.6248715313463515E-3</v>
      </c>
      <c r="X39" s="29">
        <f t="shared" ref="X39:X40" si="7">100%-W39-Y39</f>
        <v>0.12589928057553956</v>
      </c>
      <c r="Y39" s="110">
        <v>0.86947584789311405</v>
      </c>
      <c r="AC39" s="22"/>
      <c r="AD39" s="23"/>
      <c r="AE39" s="24"/>
      <c r="AF39" s="29"/>
      <c r="AG39" s="29"/>
      <c r="AH39" s="110"/>
      <c r="AL39" s="22"/>
      <c r="AM39" s="23"/>
      <c r="AN39" s="24"/>
      <c r="AO39" s="29"/>
      <c r="AP39" s="29"/>
      <c r="AQ39" s="110"/>
    </row>
    <row r="40" spans="1:44" x14ac:dyDescent="0.25">
      <c r="B40" s="14">
        <v>3</v>
      </c>
      <c r="C40" s="15" t="s">
        <v>223</v>
      </c>
      <c r="D40" s="120">
        <v>650.36882259980291</v>
      </c>
      <c r="E40" s="29">
        <v>0.28724236890164362</v>
      </c>
      <c r="F40" s="29">
        <v>0</v>
      </c>
      <c r="G40" s="110">
        <v>0.71275763109835633</v>
      </c>
      <c r="K40" s="212">
        <v>3</v>
      </c>
      <c r="L40" s="19" t="s">
        <v>223</v>
      </c>
      <c r="M40" s="17">
        <v>429.86528351881361</v>
      </c>
      <c r="N40" s="29">
        <v>0.30100688924218338</v>
      </c>
      <c r="O40" s="29">
        <f t="shared" si="6"/>
        <v>0.14149443561208275</v>
      </c>
      <c r="P40" s="110">
        <v>0.55749867514573392</v>
      </c>
      <c r="T40" s="14">
        <v>3</v>
      </c>
      <c r="U40" s="15" t="s">
        <v>223</v>
      </c>
      <c r="V40" s="17">
        <v>829.02908530318655</v>
      </c>
      <c r="W40" s="29">
        <v>4.6248715313463515E-3</v>
      </c>
      <c r="X40" s="29">
        <f t="shared" si="7"/>
        <v>0.12589928057553956</v>
      </c>
      <c r="Y40" s="110">
        <v>0.86947584789311405</v>
      </c>
      <c r="AC40" s="14"/>
      <c r="AD40" s="15"/>
      <c r="AE40" s="17"/>
      <c r="AF40" s="29"/>
      <c r="AG40" s="29"/>
      <c r="AH40" s="110"/>
      <c r="AL40" s="14"/>
      <c r="AM40" s="15"/>
      <c r="AN40" s="17"/>
      <c r="AO40" s="29"/>
      <c r="AP40" s="29"/>
      <c r="AQ40" s="110"/>
    </row>
    <row r="41" spans="1:44" s="207" customFormat="1" x14ac:dyDescent="0.25">
      <c r="A41" s="201"/>
      <c r="B41" s="202"/>
      <c r="C41" s="203"/>
      <c r="D41" s="204"/>
      <c r="E41" s="205"/>
      <c r="F41" s="205"/>
      <c r="G41" s="206"/>
      <c r="K41" s="202"/>
      <c r="L41" s="208"/>
      <c r="M41" s="209"/>
      <c r="N41" s="205"/>
      <c r="O41" s="205"/>
      <c r="P41" s="206"/>
      <c r="T41" s="202"/>
      <c r="U41" s="208"/>
      <c r="V41" s="209"/>
      <c r="W41" s="205"/>
      <c r="X41" s="205"/>
      <c r="Y41" s="206"/>
      <c r="AC41" s="202"/>
      <c r="AD41" s="208"/>
      <c r="AE41" s="209"/>
      <c r="AF41" s="205"/>
      <c r="AG41" s="205"/>
      <c r="AH41" s="206"/>
      <c r="AL41" s="202"/>
      <c r="AM41" s="208"/>
      <c r="AN41" s="209"/>
      <c r="AO41" s="205"/>
      <c r="AP41" s="205"/>
      <c r="AQ41" s="206"/>
    </row>
    <row r="47" spans="1:44" x14ac:dyDescent="0.25">
      <c r="B47" s="1" t="s">
        <v>22</v>
      </c>
      <c r="C47" s="2"/>
      <c r="D47" s="21"/>
      <c r="E47" s="2"/>
      <c r="F47" s="2" t="str">
        <f>$F$2</f>
        <v>SNOPR MHGF Scenario 0</v>
      </c>
      <c r="G47" s="106"/>
      <c r="K47" s="1" t="s">
        <v>100</v>
      </c>
      <c r="L47" s="2"/>
      <c r="M47" s="21"/>
      <c r="N47" s="2"/>
      <c r="O47" s="2" t="str">
        <f>$F$2</f>
        <v>SNOPR MHGF Scenario 0</v>
      </c>
      <c r="P47" s="106"/>
      <c r="T47" s="1" t="s">
        <v>97</v>
      </c>
      <c r="U47" s="2"/>
      <c r="V47" s="21"/>
      <c r="W47" s="2"/>
      <c r="X47" s="2" t="str">
        <f>$F$2</f>
        <v>SNOPR MHGF Scenario 0</v>
      </c>
      <c r="Y47" s="106"/>
      <c r="AR47" s="57"/>
    </row>
    <row r="48" spans="1: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8">D34</f>
        <v>LCC</v>
      </c>
      <c r="E49" s="25" t="str">
        <f t="shared" si="8"/>
        <v>Net</v>
      </c>
      <c r="F49" s="26" t="str">
        <f t="shared" si="8"/>
        <v>No</v>
      </c>
      <c r="G49" s="107" t="str">
        <f t="shared" si="8"/>
        <v>Net</v>
      </c>
      <c r="K49" s="5"/>
      <c r="L49" s="6"/>
      <c r="M49" s="7" t="str">
        <f t="shared" ref="M49:P50" si="9">M34</f>
        <v>LCC</v>
      </c>
      <c r="N49" s="25" t="str">
        <f t="shared" si="9"/>
        <v>Net</v>
      </c>
      <c r="O49" s="26" t="str">
        <f t="shared" si="9"/>
        <v>No</v>
      </c>
      <c r="P49" s="107" t="str">
        <f t="shared" si="9"/>
        <v>Net</v>
      </c>
      <c r="T49" s="5"/>
      <c r="U49" s="6"/>
      <c r="V49" s="7" t="str">
        <f t="shared" ref="V49:Y50" si="10">V34</f>
        <v>LCC</v>
      </c>
      <c r="W49" s="25" t="str">
        <f t="shared" si="10"/>
        <v>Net</v>
      </c>
      <c r="X49" s="26" t="str">
        <f t="shared" si="10"/>
        <v>No</v>
      </c>
      <c r="Y49" s="107" t="str">
        <f t="shared" si="10"/>
        <v>Net</v>
      </c>
      <c r="AR49" s="57"/>
    </row>
    <row r="50" spans="2:44" ht="15" customHeight="1" x14ac:dyDescent="0.25">
      <c r="B50" s="9" t="str">
        <f>B35</f>
        <v>Level</v>
      </c>
      <c r="C50" s="112" t="str">
        <f>C35</f>
        <v>Description</v>
      </c>
      <c r="D50" s="117" t="str">
        <f t="shared" si="8"/>
        <v>Savings</v>
      </c>
      <c r="E50" s="27" t="str">
        <f t="shared" si="8"/>
        <v>Cost</v>
      </c>
      <c r="F50" s="27" t="str">
        <f t="shared" si="8"/>
        <v>Impact</v>
      </c>
      <c r="G50" s="108" t="str">
        <f t="shared" si="8"/>
        <v>Benefit</v>
      </c>
      <c r="K50" s="9" t="str">
        <f>K35</f>
        <v>Level</v>
      </c>
      <c r="L50" s="10" t="str">
        <f>L35</f>
        <v>Description</v>
      </c>
      <c r="M50" s="11" t="str">
        <f t="shared" si="9"/>
        <v>Savings</v>
      </c>
      <c r="N50" s="27" t="str">
        <f t="shared" si="9"/>
        <v>Cost</v>
      </c>
      <c r="O50" s="27" t="str">
        <f t="shared" si="9"/>
        <v>Impact</v>
      </c>
      <c r="P50" s="108" t="str">
        <f t="shared" si="9"/>
        <v>Benefit</v>
      </c>
      <c r="T50" s="9" t="str">
        <f>T35</f>
        <v>Level</v>
      </c>
      <c r="U50" s="10" t="str">
        <f>U35</f>
        <v>Description</v>
      </c>
      <c r="V50" s="11" t="str">
        <f t="shared" si="10"/>
        <v>Savings</v>
      </c>
      <c r="W50" s="27" t="str">
        <f t="shared" si="10"/>
        <v>Cost</v>
      </c>
      <c r="X50" s="27" t="str">
        <f t="shared" si="10"/>
        <v>Impact</v>
      </c>
      <c r="Y50" s="108" t="str">
        <f t="shared" si="10"/>
        <v>Benefit</v>
      </c>
      <c r="AR50" s="57"/>
    </row>
    <row r="51" spans="2:44" x14ac:dyDescent="0.25">
      <c r="B51" s="12" t="str">
        <f t="shared" ref="B51:B55" si="11">B36</f>
        <v>MHGF</v>
      </c>
      <c r="C51" s="113"/>
      <c r="D51" s="116"/>
      <c r="E51" s="25"/>
      <c r="F51" s="25"/>
      <c r="G51" s="107"/>
      <c r="K51" s="12" t="str">
        <f t="shared" ref="K51:K55" si="12">K36</f>
        <v>MHGF</v>
      </c>
      <c r="L51" s="13"/>
      <c r="M51" s="7"/>
      <c r="N51" s="25"/>
      <c r="O51" s="25"/>
      <c r="P51" s="107"/>
      <c r="T51" s="12" t="str">
        <f t="shared" ref="T51:T55" si="13">T36</f>
        <v>MHGF</v>
      </c>
      <c r="U51" s="13"/>
      <c r="V51" s="7"/>
      <c r="W51" s="25"/>
      <c r="X51" s="25"/>
      <c r="Y51" s="107"/>
      <c r="AR51" s="57"/>
    </row>
    <row r="52" spans="2:44" x14ac:dyDescent="0.25">
      <c r="B52" s="192">
        <f t="shared" si="11"/>
        <v>0</v>
      </c>
      <c r="C52" s="193" t="str">
        <f>C37</f>
        <v>MHGF 80%</v>
      </c>
      <c r="D52" s="118"/>
      <c r="E52" s="28"/>
      <c r="F52" s="28">
        <v>1</v>
      </c>
      <c r="G52" s="109"/>
      <c r="K52" s="192">
        <f t="shared" si="12"/>
        <v>0</v>
      </c>
      <c r="L52" s="191" t="str">
        <f>L37</f>
        <v>MHGF 80%</v>
      </c>
      <c r="M52" s="16"/>
      <c r="N52" s="28"/>
      <c r="O52" s="28">
        <v>1</v>
      </c>
      <c r="P52" s="109"/>
      <c r="T52" s="192">
        <f t="shared" si="13"/>
        <v>0</v>
      </c>
      <c r="U52" s="191" t="str">
        <f>U37</f>
        <v>MHGF 80%</v>
      </c>
      <c r="V52" s="16"/>
      <c r="W52" s="28"/>
      <c r="X52" s="28">
        <v>1</v>
      </c>
      <c r="Y52" s="109"/>
      <c r="AR52" s="57"/>
    </row>
    <row r="53" spans="2:44" x14ac:dyDescent="0.25">
      <c r="B53" s="22">
        <f t="shared" si="11"/>
        <v>1</v>
      </c>
      <c r="C53" s="32" t="str">
        <f>C38</f>
        <v>MHGF 92%</v>
      </c>
      <c r="D53" s="120">
        <v>641.56985849056491</v>
      </c>
      <c r="E53" s="29">
        <v>0.14831717056474614</v>
      </c>
      <c r="F53" s="29">
        <f>100%-E53-G53</f>
        <v>0.27438676554478036</v>
      </c>
      <c r="G53" s="110">
        <v>0.5772960638904735</v>
      </c>
      <c r="K53" s="22">
        <f t="shared" si="12"/>
        <v>1</v>
      </c>
      <c r="L53" s="23" t="str">
        <f>L38</f>
        <v>MHGF 92%</v>
      </c>
      <c r="M53" s="17">
        <v>1064.2020989505236</v>
      </c>
      <c r="N53" s="29">
        <v>4.450757575757576E-2</v>
      </c>
      <c r="O53" s="29">
        <f>100%-N53-P53</f>
        <v>0.36837121212121204</v>
      </c>
      <c r="P53" s="110">
        <v>0.58712121212121215</v>
      </c>
      <c r="T53" s="22">
        <f t="shared" si="13"/>
        <v>1</v>
      </c>
      <c r="U53" s="23" t="str">
        <f>U38</f>
        <v>MHGF 92%</v>
      </c>
      <c r="V53" s="24">
        <v>175.62654545454561</v>
      </c>
      <c r="W53" s="29">
        <v>0.30559540889526543</v>
      </c>
      <c r="X53" s="29">
        <f>100%-W53-Y53</f>
        <v>0.13199426111908175</v>
      </c>
      <c r="Y53" s="110">
        <v>0.56241032998565277</v>
      </c>
      <c r="AR53" s="57"/>
    </row>
    <row r="54" spans="2:44" x14ac:dyDescent="0.25">
      <c r="B54" s="22">
        <f t="shared" si="11"/>
        <v>2</v>
      </c>
      <c r="C54" s="32" t="str">
        <f>C39</f>
        <v>MHGF 95%</v>
      </c>
      <c r="D54" s="120">
        <v>551.77610547667246</v>
      </c>
      <c r="E54" s="29">
        <v>0.14831717056474614</v>
      </c>
      <c r="F54" s="29">
        <f>100%-E54-G54</f>
        <v>0.27438676554478036</v>
      </c>
      <c r="G54" s="110">
        <v>0.5772960638904735</v>
      </c>
      <c r="K54" s="22">
        <f t="shared" si="12"/>
        <v>2</v>
      </c>
      <c r="L54" s="23" t="str">
        <f>L39</f>
        <v>MHGF 95%</v>
      </c>
      <c r="M54" s="17">
        <v>891.73718592964724</v>
      </c>
      <c r="N54" s="29">
        <v>4.450757575757576E-2</v>
      </c>
      <c r="O54" s="29">
        <f>100%-N54-P54</f>
        <v>0.36837121212121204</v>
      </c>
      <c r="P54" s="110">
        <v>0.58712121212121215</v>
      </c>
      <c r="T54" s="22">
        <f t="shared" si="13"/>
        <v>2</v>
      </c>
      <c r="U54" s="23" t="str">
        <f>U39</f>
        <v>MHGF 95%</v>
      </c>
      <c r="V54" s="24">
        <v>155.56963396778931</v>
      </c>
      <c r="W54" s="29">
        <v>0.30559540889526543</v>
      </c>
      <c r="X54" s="29">
        <f>100%-W54-Y54</f>
        <v>0.13199426111908175</v>
      </c>
      <c r="Y54" s="110">
        <v>0.56241032998565277</v>
      </c>
      <c r="AR54" s="57"/>
    </row>
    <row r="55" spans="2:44" x14ac:dyDescent="0.25">
      <c r="B55" s="18">
        <f t="shared" si="11"/>
        <v>3</v>
      </c>
      <c r="C55" s="33" t="str">
        <f>C40</f>
        <v>MHGF 96%</v>
      </c>
      <c r="D55" s="121">
        <v>466.59626072041084</v>
      </c>
      <c r="E55" s="30">
        <v>0.14831717056474614</v>
      </c>
      <c r="F55" s="30">
        <f t="shared" ref="F55" si="14">100%-E55-G55</f>
        <v>0.27438676554478036</v>
      </c>
      <c r="G55" s="111">
        <v>0.5772960638904735</v>
      </c>
      <c r="K55" s="18">
        <f t="shared" si="12"/>
        <v>3</v>
      </c>
      <c r="L55" s="19" t="str">
        <f>L40</f>
        <v>MHGF 96%</v>
      </c>
      <c r="M55" s="20">
        <v>674.73650190113995</v>
      </c>
      <c r="N55" s="30">
        <v>4.450757575757576E-2</v>
      </c>
      <c r="O55" s="30">
        <f t="shared" ref="O55" si="15">100%-N55-P55</f>
        <v>0.36837121212121204</v>
      </c>
      <c r="P55" s="111">
        <v>0.58712121212121215</v>
      </c>
      <c r="T55" s="18">
        <f t="shared" si="13"/>
        <v>3</v>
      </c>
      <c r="U55" s="19" t="str">
        <f>U40</f>
        <v>MHGF 96%</v>
      </c>
      <c r="V55" s="34">
        <v>152.44484935437603</v>
      </c>
      <c r="W55" s="30">
        <v>0.30559540889526543</v>
      </c>
      <c r="X55" s="30">
        <f t="shared" ref="X55" si="16">100%-W55-Y55</f>
        <v>0.13199426111908175</v>
      </c>
      <c r="Y55" s="111">
        <v>0.56241032998565277</v>
      </c>
      <c r="AR55" s="57"/>
    </row>
    <row r="56" spans="2:44" s="51" customFormat="1" x14ac:dyDescent="0.25">
      <c r="B56" s="194"/>
      <c r="C56" s="195"/>
      <c r="D56" s="196"/>
      <c r="E56" s="197"/>
      <c r="F56" s="197"/>
      <c r="G56" s="198"/>
      <c r="K56" s="194"/>
      <c r="L56" s="199"/>
      <c r="M56" s="200"/>
      <c r="N56" s="197"/>
      <c r="O56" s="197"/>
      <c r="P56" s="198"/>
      <c r="T56" s="194"/>
      <c r="U56" s="199"/>
      <c r="V56" s="200"/>
      <c r="W56" s="197"/>
      <c r="X56" s="197"/>
      <c r="Y56" s="198"/>
      <c r="AR56" s="57"/>
    </row>
    <row r="62" spans="2:44" x14ac:dyDescent="0.25">
      <c r="B62" s="1" t="s">
        <v>102</v>
      </c>
      <c r="C62" s="2"/>
      <c r="D62" s="21"/>
      <c r="E62" s="2"/>
      <c r="F62" s="2" t="str">
        <f>$F$2</f>
        <v>SNOPR MHGF Scenario 0</v>
      </c>
      <c r="G62" s="106"/>
      <c r="K62" s="1" t="s">
        <v>99</v>
      </c>
      <c r="L62" s="2"/>
      <c r="M62" s="21"/>
      <c r="N62" s="2"/>
      <c r="O62" s="2" t="str">
        <f>$F$2</f>
        <v>SNOPR MHGF Scenario 0</v>
      </c>
      <c r="P62" s="106"/>
      <c r="T62" s="1" t="s">
        <v>98</v>
      </c>
      <c r="U62" s="2"/>
      <c r="V62" s="21"/>
      <c r="W62" s="21"/>
      <c r="X62" s="2" t="str">
        <f>$F$2</f>
        <v>SNOPR MHGF Scenario 0</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17">D49</f>
        <v>LCC</v>
      </c>
      <c r="E64" s="25" t="str">
        <f t="shared" si="17"/>
        <v>Net</v>
      </c>
      <c r="F64" s="26" t="str">
        <f t="shared" si="17"/>
        <v>No</v>
      </c>
      <c r="G64" s="107" t="str">
        <f t="shared" si="17"/>
        <v>Net</v>
      </c>
      <c r="K64" s="5"/>
      <c r="L64" s="6"/>
      <c r="M64" s="7" t="str">
        <f t="shared" ref="M64:P65" si="18">M49</f>
        <v>LCC</v>
      </c>
      <c r="N64" s="25" t="str">
        <f t="shared" si="18"/>
        <v>Net</v>
      </c>
      <c r="O64" s="26" t="str">
        <f t="shared" si="18"/>
        <v>No</v>
      </c>
      <c r="P64" s="107" t="str">
        <f t="shared" si="18"/>
        <v>Net</v>
      </c>
      <c r="T64" s="5"/>
      <c r="U64" s="6"/>
      <c r="V64" s="7" t="str">
        <f t="shared" ref="V64:Y65" si="19">V49</f>
        <v>LCC</v>
      </c>
      <c r="W64" s="25" t="str">
        <f t="shared" si="19"/>
        <v>Net</v>
      </c>
      <c r="X64" s="26" t="str">
        <f t="shared" si="19"/>
        <v>No</v>
      </c>
      <c r="Y64" s="107" t="str">
        <f t="shared" si="19"/>
        <v>Net</v>
      </c>
    </row>
    <row r="65" spans="2:25" x14ac:dyDescent="0.25">
      <c r="B65" s="9" t="str">
        <f>B50</f>
        <v>Level</v>
      </c>
      <c r="C65" s="10" t="str">
        <f>C50</f>
        <v>Description</v>
      </c>
      <c r="D65" s="11" t="str">
        <f t="shared" si="17"/>
        <v>Savings</v>
      </c>
      <c r="E65" s="27" t="str">
        <f t="shared" si="17"/>
        <v>Cost</v>
      </c>
      <c r="F65" s="27" t="str">
        <f t="shared" si="17"/>
        <v>Impact</v>
      </c>
      <c r="G65" s="108" t="str">
        <f t="shared" si="17"/>
        <v>Benefit</v>
      </c>
      <c r="K65" s="9" t="str">
        <f>K50</f>
        <v>Level</v>
      </c>
      <c r="L65" s="10" t="str">
        <f>L50</f>
        <v>Description</v>
      </c>
      <c r="M65" s="11" t="str">
        <f t="shared" si="18"/>
        <v>Savings</v>
      </c>
      <c r="N65" s="27" t="str">
        <f t="shared" si="18"/>
        <v>Cost</v>
      </c>
      <c r="O65" s="27" t="str">
        <f t="shared" si="18"/>
        <v>Impact</v>
      </c>
      <c r="P65" s="108" t="str">
        <f t="shared" si="18"/>
        <v>Benefit</v>
      </c>
      <c r="T65" s="9" t="str">
        <f>T50</f>
        <v>Level</v>
      </c>
      <c r="U65" s="10" t="str">
        <f>U50</f>
        <v>Description</v>
      </c>
      <c r="V65" s="11" t="str">
        <f t="shared" si="19"/>
        <v>Savings</v>
      </c>
      <c r="W65" s="27" t="str">
        <f t="shared" si="19"/>
        <v>Cost</v>
      </c>
      <c r="X65" s="27" t="str">
        <f t="shared" si="19"/>
        <v>Impact</v>
      </c>
      <c r="Y65" s="108" t="str">
        <f t="shared" si="19"/>
        <v>Benefit</v>
      </c>
    </row>
    <row r="66" spans="2:25" x14ac:dyDescent="0.25">
      <c r="B66" s="12" t="str">
        <f t="shared" ref="B66:B70" si="20">B51</f>
        <v>MHGF</v>
      </c>
      <c r="C66" s="13"/>
      <c r="D66" s="7"/>
      <c r="E66" s="25"/>
      <c r="F66" s="25"/>
      <c r="G66" s="107"/>
      <c r="K66" s="12" t="str">
        <f t="shared" ref="K66:K70" si="21">K51</f>
        <v>MHGF</v>
      </c>
      <c r="L66" s="13"/>
      <c r="M66" s="7"/>
      <c r="N66" s="25"/>
      <c r="O66" s="25"/>
      <c r="P66" s="107"/>
      <c r="T66" s="12" t="str">
        <f t="shared" ref="T66:T70" si="22">T51</f>
        <v>MHGF</v>
      </c>
      <c r="U66" s="13"/>
      <c r="V66" s="7"/>
      <c r="W66" s="25"/>
      <c r="X66" s="25"/>
      <c r="Y66" s="107"/>
    </row>
    <row r="67" spans="2:25" x14ac:dyDescent="0.25">
      <c r="B67" s="192">
        <f t="shared" si="20"/>
        <v>0</v>
      </c>
      <c r="C67" s="191" t="str">
        <f>C52</f>
        <v>MHGF 80%</v>
      </c>
      <c r="D67" s="16"/>
      <c r="E67" s="28"/>
      <c r="F67" s="28">
        <v>1</v>
      </c>
      <c r="G67" s="109"/>
      <c r="K67" s="192">
        <f t="shared" si="21"/>
        <v>0</v>
      </c>
      <c r="L67" s="191" t="str">
        <f>L52</f>
        <v>MHGF 80%</v>
      </c>
      <c r="M67" s="16"/>
      <c r="N67" s="28"/>
      <c r="O67" s="28">
        <v>1</v>
      </c>
      <c r="P67" s="109"/>
      <c r="T67" s="192">
        <f t="shared" si="22"/>
        <v>0</v>
      </c>
      <c r="U67" s="191" t="str">
        <f>U52</f>
        <v>MHGF 80%</v>
      </c>
      <c r="V67" s="16"/>
      <c r="W67" s="28"/>
      <c r="X67" s="28">
        <v>1</v>
      </c>
      <c r="Y67" s="109"/>
    </row>
    <row r="68" spans="2:25" x14ac:dyDescent="0.25">
      <c r="B68" s="22">
        <f t="shared" si="20"/>
        <v>1</v>
      </c>
      <c r="C68" s="23" t="str">
        <f>C53</f>
        <v>MHGF 92%</v>
      </c>
      <c r="D68" s="17">
        <v>770.85027659574359</v>
      </c>
      <c r="E68" s="29">
        <v>0.10230316014997322</v>
      </c>
      <c r="F68" s="29">
        <f>100%-E68-G68</f>
        <v>0.2447777182645956</v>
      </c>
      <c r="G68" s="110">
        <v>0.65291912158543119</v>
      </c>
      <c r="K68" s="22">
        <f t="shared" si="21"/>
        <v>1</v>
      </c>
      <c r="L68" s="23" t="str">
        <f>L53</f>
        <v>MHGF 92%</v>
      </c>
      <c r="M68" s="24">
        <v>1283.9242685370746</v>
      </c>
      <c r="N68" s="29">
        <v>7.7997671711292196E-2</v>
      </c>
      <c r="O68" s="29">
        <f>100%-N68-P68</f>
        <v>0.41909196740395804</v>
      </c>
      <c r="P68" s="110">
        <v>0.50291036088474972</v>
      </c>
      <c r="T68" s="22">
        <f t="shared" si="22"/>
        <v>1</v>
      </c>
      <c r="U68" s="23" t="str">
        <f>U53</f>
        <v>MHGF 92%</v>
      </c>
      <c r="V68" s="24">
        <v>489.81413830955006</v>
      </c>
      <c r="W68" s="29">
        <v>0.12301587301587301</v>
      </c>
      <c r="X68" s="29">
        <f>100%-W68-Y68</f>
        <v>9.6230158730158721E-2</v>
      </c>
      <c r="Y68" s="110">
        <v>0.78075396825396826</v>
      </c>
    </row>
    <row r="69" spans="2:25" x14ac:dyDescent="0.25">
      <c r="B69" s="14">
        <f t="shared" si="20"/>
        <v>2</v>
      </c>
      <c r="C69" s="15" t="str">
        <f>C54</f>
        <v>MHGF 95%</v>
      </c>
      <c r="D69" s="17">
        <v>691.85161680458214</v>
      </c>
      <c r="E69" s="29">
        <v>0.10230316014997322</v>
      </c>
      <c r="F69" s="29">
        <f>100%-E69-G69</f>
        <v>0.2447777182645956</v>
      </c>
      <c r="G69" s="110">
        <v>0.65291912158543119</v>
      </c>
      <c r="K69" s="14">
        <f t="shared" si="21"/>
        <v>2</v>
      </c>
      <c r="L69" s="15" t="str">
        <f>L54</f>
        <v>MHGF 95%</v>
      </c>
      <c r="M69" s="24">
        <v>1104.6176034482762</v>
      </c>
      <c r="N69" s="29">
        <v>7.7997671711292196E-2</v>
      </c>
      <c r="O69" s="29">
        <f>100%-N69-P69</f>
        <v>0.41909196740395804</v>
      </c>
      <c r="P69" s="110">
        <v>0.50291036088474972</v>
      </c>
      <c r="T69" s="14">
        <f t="shared" si="22"/>
        <v>2</v>
      </c>
      <c r="U69" s="15" t="str">
        <f>U54</f>
        <v>MHGF 95%</v>
      </c>
      <c r="V69" s="24">
        <v>450.27313824419787</v>
      </c>
      <c r="W69" s="29">
        <v>0.12301587301587301</v>
      </c>
      <c r="X69" s="29">
        <f>100%-W69-Y69</f>
        <v>9.6230158730158721E-2</v>
      </c>
      <c r="Y69" s="110">
        <v>0.78075396825396826</v>
      </c>
    </row>
    <row r="70" spans="2:25" x14ac:dyDescent="0.25">
      <c r="B70" s="18">
        <f t="shared" si="20"/>
        <v>3</v>
      </c>
      <c r="C70" s="19" t="str">
        <f>C55</f>
        <v>MHGF 96%</v>
      </c>
      <c r="D70" s="20">
        <v>583.41325281803461</v>
      </c>
      <c r="E70" s="30">
        <v>0.10230316014997322</v>
      </c>
      <c r="F70" s="30">
        <f t="shared" ref="F70" si="23">100%-E70-G70</f>
        <v>0.2447777182645956</v>
      </c>
      <c r="G70" s="111">
        <v>0.65291912158543119</v>
      </c>
      <c r="K70" s="18">
        <f t="shared" si="21"/>
        <v>3</v>
      </c>
      <c r="L70" s="19" t="str">
        <f>L55</f>
        <v>MHGF 96%</v>
      </c>
      <c r="M70" s="34">
        <v>749.33123976608215</v>
      </c>
      <c r="N70" s="30">
        <v>7.7997671711292196E-2</v>
      </c>
      <c r="O70" s="30">
        <f t="shared" ref="O70" si="24">100%-N70-P70</f>
        <v>0.41909196740395804</v>
      </c>
      <c r="P70" s="111">
        <v>0.50291036088474972</v>
      </c>
      <c r="T70" s="18">
        <f t="shared" si="22"/>
        <v>3</v>
      </c>
      <c r="U70" s="19" t="str">
        <f>U55</f>
        <v>MHGF 96%</v>
      </c>
      <c r="V70" s="34">
        <v>442.67924603174612</v>
      </c>
      <c r="W70" s="30">
        <v>0.12301587301587301</v>
      </c>
      <c r="X70" s="30">
        <f t="shared" ref="X70" si="25">100%-W70-Y70</f>
        <v>9.6230158730158721E-2</v>
      </c>
      <c r="Y70" s="111">
        <v>0.78075396825396826</v>
      </c>
    </row>
    <row r="71" spans="2:25" s="51" customFormat="1" x14ac:dyDescent="0.25">
      <c r="B71" s="194"/>
      <c r="C71" s="199"/>
      <c r="D71" s="200"/>
      <c r="E71" s="197"/>
      <c r="F71" s="197"/>
      <c r="G71" s="198"/>
      <c r="K71" s="194"/>
      <c r="L71" s="199"/>
      <c r="M71" s="200"/>
      <c r="N71" s="197"/>
      <c r="O71" s="197"/>
      <c r="P71" s="198"/>
      <c r="T71" s="194"/>
      <c r="U71" s="199"/>
      <c r="V71" s="200"/>
      <c r="W71" s="197"/>
      <c r="X71" s="197"/>
      <c r="Y71" s="198"/>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workbookViewId="0">
      <selection activeCell="C13" sqref="C13"/>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1" spans="1:61" x14ac:dyDescent="0.25">
      <c r="A1" t="s">
        <v>226</v>
      </c>
    </row>
    <row r="2" spans="1:61" x14ac:dyDescent="0.25">
      <c r="B2" s="1" t="s">
        <v>9</v>
      </c>
      <c r="C2" s="2"/>
      <c r="D2" s="21"/>
      <c r="E2" s="2"/>
      <c r="F2" s="2" t="s">
        <v>233</v>
      </c>
      <c r="G2" s="2"/>
      <c r="K2" s="1" t="s">
        <v>142</v>
      </c>
      <c r="L2" s="2"/>
      <c r="M2" s="21"/>
      <c r="N2" s="2"/>
      <c r="O2" s="2" t="str">
        <f>$F$2</f>
        <v>MHGF Increment 5</v>
      </c>
      <c r="P2" s="106"/>
      <c r="T2" s="1" t="s">
        <v>143</v>
      </c>
      <c r="U2" s="2"/>
      <c r="V2" s="21"/>
      <c r="W2" s="2"/>
      <c r="X2" s="2" t="str">
        <f>$F$2</f>
        <v>MHGF Increment 5</v>
      </c>
      <c r="Y2" s="106"/>
      <c r="AC2" s="1"/>
      <c r="AD2" s="2"/>
      <c r="AE2" s="21"/>
      <c r="AF2" s="2"/>
      <c r="AG2" s="2"/>
      <c r="AH2" s="106"/>
      <c r="AL2" s="1"/>
      <c r="AM2" s="2"/>
      <c r="AN2" s="21"/>
      <c r="AO2" s="2"/>
      <c r="AP2" s="2"/>
      <c r="AQ2" s="106"/>
      <c r="AU2" s="1" t="s">
        <v>82</v>
      </c>
      <c r="AV2" s="2"/>
      <c r="AW2" s="21"/>
      <c r="AX2" s="2"/>
      <c r="AY2" s="2" t="str">
        <f>$F$2</f>
        <v>MHGF Increment 5</v>
      </c>
      <c r="AZ2" s="106"/>
      <c r="BD2" s="1" t="s">
        <v>84</v>
      </c>
      <c r="BE2" s="2"/>
      <c r="BF2" s="21"/>
      <c r="BG2" s="2"/>
      <c r="BH2" s="2" t="str">
        <f>$F$2</f>
        <v>MHGF Increment 5</v>
      </c>
      <c r="BI2" s="106"/>
    </row>
    <row r="3" spans="1: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1: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c r="AF4" s="25"/>
      <c r="AG4" s="26"/>
      <c r="AH4" s="107"/>
      <c r="AL4" s="5"/>
      <c r="AM4" s="6"/>
      <c r="AN4" s="7"/>
      <c r="AO4" s="25"/>
      <c r="AP4" s="26"/>
      <c r="AQ4" s="107"/>
      <c r="AU4" s="5"/>
      <c r="AV4" s="6"/>
      <c r="AW4" s="7" t="s">
        <v>0</v>
      </c>
      <c r="AX4" s="25" t="s">
        <v>1</v>
      </c>
      <c r="AY4" s="26" t="s">
        <v>2</v>
      </c>
      <c r="AZ4" s="107" t="s">
        <v>1</v>
      </c>
      <c r="BD4" s="5"/>
      <c r="BE4" s="6"/>
      <c r="BF4" s="7" t="s">
        <v>0</v>
      </c>
      <c r="BG4" s="25" t="s">
        <v>1</v>
      </c>
      <c r="BH4" s="26" t="s">
        <v>2</v>
      </c>
      <c r="BI4" s="107" t="s">
        <v>1</v>
      </c>
    </row>
    <row r="5" spans="1: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c r="AD5" s="10"/>
      <c r="AE5" s="11"/>
      <c r="AF5" s="27"/>
      <c r="AG5" s="27"/>
      <c r="AH5" s="108"/>
      <c r="AL5" s="9"/>
      <c r="AM5" s="10"/>
      <c r="AN5" s="11"/>
      <c r="AO5" s="27"/>
      <c r="AP5" s="27"/>
      <c r="AQ5" s="108"/>
      <c r="AU5" s="9" t="s">
        <v>3</v>
      </c>
      <c r="AV5" s="10" t="s">
        <v>11</v>
      </c>
      <c r="AW5" s="11" t="s">
        <v>4</v>
      </c>
      <c r="AX5" s="27" t="s">
        <v>5</v>
      </c>
      <c r="AY5" s="27" t="s">
        <v>6</v>
      </c>
      <c r="AZ5" s="108" t="s">
        <v>7</v>
      </c>
      <c r="BD5" s="9" t="s">
        <v>3</v>
      </c>
      <c r="BE5" s="10" t="s">
        <v>11</v>
      </c>
      <c r="BF5" s="11" t="s">
        <v>4</v>
      </c>
      <c r="BG5" s="27" t="s">
        <v>5</v>
      </c>
      <c r="BH5" s="27" t="s">
        <v>6</v>
      </c>
      <c r="BI5" s="108" t="s">
        <v>7</v>
      </c>
    </row>
    <row r="6" spans="1:61" x14ac:dyDescent="0.25">
      <c r="B6" s="12" t="s">
        <v>224</v>
      </c>
      <c r="C6" s="113"/>
      <c r="D6" s="116"/>
      <c r="E6" s="25"/>
      <c r="F6" s="25"/>
      <c r="G6" s="107"/>
      <c r="K6" s="12" t="s">
        <v>224</v>
      </c>
      <c r="L6" s="13"/>
      <c r="M6" s="7"/>
      <c r="N6" s="25"/>
      <c r="O6" s="25"/>
      <c r="P6" s="107"/>
      <c r="T6" s="12" t="s">
        <v>224</v>
      </c>
      <c r="U6" s="13"/>
      <c r="V6" s="7"/>
      <c r="W6" s="25"/>
      <c r="X6" s="25"/>
      <c r="Y6" s="107"/>
      <c r="AC6" s="12"/>
      <c r="AD6" s="13"/>
      <c r="AE6" s="7"/>
      <c r="AF6" s="25"/>
      <c r="AG6" s="25"/>
      <c r="AH6" s="107"/>
      <c r="AL6" s="12"/>
      <c r="AM6" s="13"/>
      <c r="AN6" s="7"/>
      <c r="AO6" s="25"/>
      <c r="AP6" s="25"/>
      <c r="AQ6" s="107"/>
      <c r="AU6" s="12" t="s">
        <v>224</v>
      </c>
      <c r="AV6" s="13"/>
      <c r="AW6" s="7"/>
      <c r="AX6" s="25"/>
      <c r="AY6" s="25"/>
      <c r="AZ6" s="107"/>
      <c r="BD6" s="12" t="s">
        <v>224</v>
      </c>
      <c r="BE6" s="13"/>
      <c r="BF6" s="7"/>
      <c r="BG6" s="25"/>
      <c r="BH6" s="25"/>
      <c r="BI6" s="107"/>
    </row>
    <row r="7" spans="1:61" x14ac:dyDescent="0.25">
      <c r="B7" s="192">
        <v>0</v>
      </c>
      <c r="C7" s="191" t="s">
        <v>221</v>
      </c>
      <c r="D7" s="118"/>
      <c r="E7" s="28"/>
      <c r="F7" s="28">
        <v>1</v>
      </c>
      <c r="G7" s="109"/>
      <c r="K7" s="192">
        <v>0</v>
      </c>
      <c r="L7" s="191" t="s">
        <v>221</v>
      </c>
      <c r="M7" s="16"/>
      <c r="N7" s="28"/>
      <c r="O7" s="28">
        <v>1</v>
      </c>
      <c r="P7" s="109"/>
      <c r="T7" s="192">
        <v>0</v>
      </c>
      <c r="U7" s="191" t="s">
        <v>221</v>
      </c>
      <c r="V7" s="16"/>
      <c r="W7" s="28"/>
      <c r="X7" s="28">
        <v>1</v>
      </c>
      <c r="Y7" s="109"/>
      <c r="AC7" s="14"/>
      <c r="AD7" s="15"/>
      <c r="AE7" s="16"/>
      <c r="AF7" s="28"/>
      <c r="AG7" s="28"/>
      <c r="AH7" s="109"/>
      <c r="AL7" s="14"/>
      <c r="AM7" s="15"/>
      <c r="AN7" s="16"/>
      <c r="AO7" s="28"/>
      <c r="AP7" s="28"/>
      <c r="AQ7" s="109"/>
      <c r="AU7" s="192">
        <v>0</v>
      </c>
      <c r="AV7" s="191" t="s">
        <v>221</v>
      </c>
      <c r="AW7" s="16"/>
      <c r="AX7" s="28"/>
      <c r="AY7" s="28">
        <v>1</v>
      </c>
      <c r="AZ7" s="109"/>
      <c r="BD7" s="192">
        <v>0</v>
      </c>
      <c r="BE7" s="191" t="s">
        <v>221</v>
      </c>
      <c r="BF7" s="16"/>
      <c r="BG7" s="28"/>
      <c r="BH7" s="28">
        <v>1</v>
      </c>
      <c r="BI7" s="109"/>
    </row>
    <row r="8" spans="1:61" x14ac:dyDescent="0.25">
      <c r="B8" s="22">
        <v>1</v>
      </c>
      <c r="C8" s="23" t="s">
        <v>220</v>
      </c>
      <c r="D8" s="119">
        <v>465.39806218848747</v>
      </c>
      <c r="E8" s="29">
        <v>9.7600000000000006E-2</v>
      </c>
      <c r="F8" s="29">
        <v>0.65480000000000005</v>
      </c>
      <c r="G8" s="110">
        <v>0.24759999999999999</v>
      </c>
      <c r="K8" s="22">
        <v>1</v>
      </c>
      <c r="L8" s="23" t="s">
        <v>220</v>
      </c>
      <c r="M8" s="24">
        <v>359.82782948369538</v>
      </c>
      <c r="N8" s="29">
        <v>0.19559951554299557</v>
      </c>
      <c r="O8" s="29">
        <f>100%-N8-P8</f>
        <v>0.40573274121921676</v>
      </c>
      <c r="P8" s="110">
        <v>0.39866774323778764</v>
      </c>
      <c r="T8" s="22">
        <v>1</v>
      </c>
      <c r="U8" s="23" t="s">
        <v>220</v>
      </c>
      <c r="V8" s="24">
        <v>1077.2067913385811</v>
      </c>
      <c r="W8" s="29">
        <v>1.3872374157748713E-3</v>
      </c>
      <c r="X8" s="29">
        <f>100%-W8-Y8</f>
        <v>0.89932619896948085</v>
      </c>
      <c r="Y8" s="110">
        <v>9.9286563614744347E-2</v>
      </c>
      <c r="AC8" s="22"/>
      <c r="AD8" s="23"/>
      <c r="AE8" s="24"/>
      <c r="AF8" s="29"/>
      <c r="AG8" s="29"/>
      <c r="AH8" s="110"/>
      <c r="AL8" s="22"/>
      <c r="AM8" s="23"/>
      <c r="AN8" s="24"/>
      <c r="AO8" s="29"/>
      <c r="AP8" s="29"/>
      <c r="AQ8" s="110"/>
      <c r="AU8" s="22">
        <v>1</v>
      </c>
      <c r="AV8" s="23" t="s">
        <v>220</v>
      </c>
      <c r="AW8" s="24">
        <v>359.82782948369538</v>
      </c>
      <c r="AX8" s="29">
        <v>0.19559951554299557</v>
      </c>
      <c r="AY8" s="29">
        <f>100%-AX8-AZ8</f>
        <v>0.40573274121921676</v>
      </c>
      <c r="AZ8" s="110">
        <v>0.39866774323778764</v>
      </c>
      <c r="BD8" s="22">
        <v>1</v>
      </c>
      <c r="BE8" s="23" t="s">
        <v>220</v>
      </c>
      <c r="BF8" s="24">
        <v>1077.2067913385811</v>
      </c>
      <c r="BG8" s="29">
        <v>1.3872374157748713E-3</v>
      </c>
      <c r="BH8" s="29">
        <f>100%-BG8-BI8</f>
        <v>0.89932619896948085</v>
      </c>
      <c r="BI8" s="110">
        <v>9.9286563614744347E-2</v>
      </c>
    </row>
    <row r="9" spans="1:61" x14ac:dyDescent="0.25">
      <c r="B9" s="22">
        <v>2</v>
      </c>
      <c r="C9" s="23" t="s">
        <v>222</v>
      </c>
      <c r="D9" s="119">
        <v>988.60523618605157</v>
      </c>
      <c r="E9" s="29">
        <v>0.12870000000000001</v>
      </c>
      <c r="F9" s="29">
        <v>0.20380000000000001</v>
      </c>
      <c r="G9" s="110">
        <v>0.66749999999999998</v>
      </c>
      <c r="K9" s="22">
        <v>2</v>
      </c>
      <c r="L9" s="23" t="s">
        <v>222</v>
      </c>
      <c r="M9" s="24">
        <v>358.79651802917846</v>
      </c>
      <c r="N9" s="29">
        <v>0.19822365765038352</v>
      </c>
      <c r="O9" s="29">
        <f t="shared" ref="O9:O10" si="0">100%-N9-P9</f>
        <v>0.35446104158255953</v>
      </c>
      <c r="P9" s="110">
        <v>0.44731530076705694</v>
      </c>
      <c r="T9" s="22">
        <v>2</v>
      </c>
      <c r="U9" s="23" t="s">
        <v>222</v>
      </c>
      <c r="V9" s="24">
        <v>1329.3787572187596</v>
      </c>
      <c r="W9" s="29">
        <v>2.3781212841854932E-3</v>
      </c>
      <c r="X9" s="29">
        <f t="shared" ref="X9:X10" si="1">100%-W9-Y9</f>
        <v>0.14209274673008332</v>
      </c>
      <c r="Y9" s="110">
        <v>0.85552913198573122</v>
      </c>
      <c r="AC9" s="22"/>
      <c r="AD9" s="23"/>
      <c r="AE9" s="24"/>
      <c r="AF9" s="29"/>
      <c r="AG9" s="29"/>
      <c r="AH9" s="110"/>
      <c r="AL9" s="22"/>
      <c r="AM9" s="23"/>
      <c r="AN9" s="24"/>
      <c r="AO9" s="29"/>
      <c r="AP9" s="29"/>
      <c r="AQ9" s="110"/>
      <c r="AU9" s="22">
        <v>2</v>
      </c>
      <c r="AV9" s="23" t="s">
        <v>222</v>
      </c>
      <c r="AW9" s="24">
        <v>358.79651802917846</v>
      </c>
      <c r="AX9" s="29">
        <v>0.19822365765038352</v>
      </c>
      <c r="AY9" s="29">
        <f t="shared" ref="AY9:AY10" si="2">100%-AX9-AZ9</f>
        <v>0.35446104158255953</v>
      </c>
      <c r="AZ9" s="110">
        <v>0.44731530076705694</v>
      </c>
      <c r="BD9" s="22">
        <v>2</v>
      </c>
      <c r="BE9" s="23" t="s">
        <v>222</v>
      </c>
      <c r="BF9" s="24">
        <v>1329.3787572187596</v>
      </c>
      <c r="BG9" s="29">
        <v>2.3781212841854932E-3</v>
      </c>
      <c r="BH9" s="29">
        <f t="shared" ref="BH9:BH10" si="3">100%-BG9-BI9</f>
        <v>0.14209274673008332</v>
      </c>
      <c r="BI9" s="110">
        <v>0.85552913198573122</v>
      </c>
    </row>
    <row r="10" spans="1:61" x14ac:dyDescent="0.25">
      <c r="B10" s="18">
        <v>3</v>
      </c>
      <c r="C10" s="19" t="s">
        <v>223</v>
      </c>
      <c r="D10" s="121">
        <v>1060.6099307583227</v>
      </c>
      <c r="E10" s="30">
        <v>0.17910000000000001</v>
      </c>
      <c r="F10" s="30">
        <v>6.0699999999999997E-2</v>
      </c>
      <c r="G10" s="111">
        <v>0.76019999999999999</v>
      </c>
      <c r="K10" s="18">
        <v>3</v>
      </c>
      <c r="L10" s="19" t="s">
        <v>223</v>
      </c>
      <c r="M10" s="20">
        <v>437.5242659644511</v>
      </c>
      <c r="N10" s="30">
        <v>0.20771094065401696</v>
      </c>
      <c r="O10" s="30">
        <f t="shared" si="0"/>
        <v>0.24202664513524419</v>
      </c>
      <c r="P10" s="111">
        <v>0.55026241421073885</v>
      </c>
      <c r="T10" s="18">
        <v>3</v>
      </c>
      <c r="U10" s="19" t="s">
        <v>223</v>
      </c>
      <c r="V10" s="20">
        <v>1442.0128990901612</v>
      </c>
      <c r="W10" s="30">
        <v>2.3781212841854932E-3</v>
      </c>
      <c r="X10" s="30">
        <f t="shared" si="1"/>
        <v>4.1617122473246115E-2</v>
      </c>
      <c r="Y10" s="111">
        <v>0.95600475624256842</v>
      </c>
      <c r="AC10" s="14"/>
      <c r="AD10" s="15"/>
      <c r="AE10" s="17"/>
      <c r="AF10" s="29"/>
      <c r="AG10" s="29"/>
      <c r="AH10" s="110"/>
      <c r="AL10" s="14"/>
      <c r="AM10" s="15"/>
      <c r="AN10" s="17"/>
      <c r="AO10" s="29"/>
      <c r="AP10" s="29"/>
      <c r="AQ10" s="110"/>
      <c r="AU10" s="18">
        <v>3</v>
      </c>
      <c r="AV10" s="19" t="s">
        <v>223</v>
      </c>
      <c r="AW10" s="20">
        <v>437.5242659644511</v>
      </c>
      <c r="AX10" s="30">
        <v>0.20771094065401696</v>
      </c>
      <c r="AY10" s="30">
        <f t="shared" si="2"/>
        <v>0.24202664513524419</v>
      </c>
      <c r="AZ10" s="111">
        <v>0.55026241421073885</v>
      </c>
      <c r="BD10" s="18">
        <v>3</v>
      </c>
      <c r="BE10" s="19" t="s">
        <v>223</v>
      </c>
      <c r="BF10" s="20">
        <v>1442.0128990901612</v>
      </c>
      <c r="BG10" s="30">
        <v>2.3781212841854932E-3</v>
      </c>
      <c r="BH10" s="30">
        <f t="shared" si="3"/>
        <v>4.1617122473246115E-2</v>
      </c>
      <c r="BI10" s="111">
        <v>0.95600475624256842</v>
      </c>
    </row>
    <row r="11" spans="1:61" s="51" customFormat="1" x14ac:dyDescent="0.25">
      <c r="B11" s="194"/>
      <c r="C11" s="195"/>
      <c r="D11" s="196"/>
      <c r="E11" s="197"/>
      <c r="F11" s="197"/>
      <c r="G11" s="198"/>
      <c r="K11" s="194"/>
      <c r="L11" s="199"/>
      <c r="M11" s="200"/>
      <c r="N11" s="197"/>
      <c r="O11" s="197"/>
      <c r="P11" s="198"/>
      <c r="T11" s="194"/>
      <c r="U11" s="199"/>
      <c r="V11" s="200"/>
      <c r="W11" s="197"/>
      <c r="X11" s="197"/>
      <c r="Y11" s="198"/>
      <c r="AC11" s="194"/>
      <c r="AD11" s="199"/>
      <c r="AE11" s="200"/>
      <c r="AF11" s="197"/>
      <c r="AG11" s="197"/>
      <c r="AH11" s="198"/>
      <c r="AL11" s="194"/>
      <c r="AM11" s="199"/>
      <c r="AN11" s="200"/>
      <c r="AO11" s="197"/>
      <c r="AP11" s="197"/>
      <c r="AQ11" s="198"/>
      <c r="AU11" s="194"/>
      <c r="AV11" s="199"/>
      <c r="AW11" s="200"/>
      <c r="AX11" s="197"/>
      <c r="AY11" s="197"/>
      <c r="AZ11" s="198"/>
      <c r="BD11" s="194"/>
      <c r="BE11" s="199"/>
      <c r="BF11" s="200"/>
      <c r="BG11" s="197"/>
      <c r="BH11" s="197"/>
      <c r="BI11" s="198"/>
    </row>
    <row r="17" spans="2:43" x14ac:dyDescent="0.25">
      <c r="B17" s="1" t="s">
        <v>10</v>
      </c>
      <c r="C17" s="2"/>
      <c r="D17" s="21"/>
      <c r="E17" s="2"/>
      <c r="F17" s="2" t="str">
        <f>$F$2</f>
        <v>MHGF Increment 5</v>
      </c>
      <c r="G17" s="106"/>
      <c r="K17" s="1" t="s">
        <v>146</v>
      </c>
      <c r="L17" s="2"/>
      <c r="M17" s="21"/>
      <c r="N17" s="2"/>
      <c r="O17" s="2" t="str">
        <f>$F$2</f>
        <v>MHGF Increment 5</v>
      </c>
      <c r="P17" s="106"/>
      <c r="T17" s="1" t="s">
        <v>147</v>
      </c>
      <c r="U17" s="2"/>
      <c r="V17" s="21"/>
      <c r="W17" s="2"/>
      <c r="X17" s="2" t="str">
        <f>$F$2</f>
        <v>MHGF Increment 5</v>
      </c>
      <c r="Y17" s="106"/>
      <c r="AC17" s="1"/>
      <c r="AD17" s="2"/>
      <c r="AE17" s="21"/>
      <c r="AF17" s="2"/>
      <c r="AG17" s="2"/>
      <c r="AH17" s="106"/>
      <c r="AL17" s="1"/>
      <c r="AM17" s="2"/>
      <c r="AN17" s="21"/>
      <c r="AO17" s="2"/>
      <c r="AP17" s="2"/>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c r="AF19" s="25"/>
      <c r="AG19" s="26"/>
      <c r="AH19" s="107"/>
      <c r="AL19" s="5"/>
      <c r="AM19" s="6"/>
      <c r="AN19" s="7"/>
      <c r="AO19" s="25"/>
      <c r="AP19" s="26"/>
      <c r="AQ19" s="107"/>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c r="AD20" s="10"/>
      <c r="AE20" s="11"/>
      <c r="AF20" s="27"/>
      <c r="AG20" s="27"/>
      <c r="AH20" s="108"/>
      <c r="AL20" s="9"/>
      <c r="AM20" s="10"/>
      <c r="AN20" s="11"/>
      <c r="AO20" s="27"/>
      <c r="AP20" s="27"/>
      <c r="AQ20" s="108"/>
    </row>
    <row r="21" spans="2:43" x14ac:dyDescent="0.25">
      <c r="B21" s="12" t="s">
        <v>224</v>
      </c>
      <c r="C21" s="113"/>
      <c r="D21" s="122"/>
      <c r="E21" s="114"/>
      <c r="F21" s="114"/>
      <c r="G21" s="115"/>
      <c r="K21" s="12" t="s">
        <v>224</v>
      </c>
      <c r="L21" s="13"/>
      <c r="M21" s="7"/>
      <c r="N21" s="25"/>
      <c r="O21" s="25"/>
      <c r="P21" s="107"/>
      <c r="T21" s="12" t="s">
        <v>224</v>
      </c>
      <c r="U21" s="13"/>
      <c r="V21" s="7"/>
      <c r="W21" s="25"/>
      <c r="X21" s="25"/>
      <c r="Y21" s="107"/>
      <c r="AC21" s="12"/>
      <c r="AD21" s="13"/>
      <c r="AE21" s="7"/>
      <c r="AF21" s="25"/>
      <c r="AG21" s="25"/>
      <c r="AH21" s="107"/>
      <c r="AL21" s="12"/>
      <c r="AM21" s="13"/>
      <c r="AN21" s="7"/>
      <c r="AO21" s="25"/>
      <c r="AP21" s="25"/>
      <c r="AQ21" s="107"/>
    </row>
    <row r="22" spans="2:43" x14ac:dyDescent="0.25">
      <c r="B22" s="192">
        <v>0</v>
      </c>
      <c r="C22" s="191" t="s">
        <v>221</v>
      </c>
      <c r="D22" s="118"/>
      <c r="E22" s="28"/>
      <c r="F22" s="28">
        <v>1</v>
      </c>
      <c r="G22" s="109"/>
      <c r="K22" s="192">
        <v>0</v>
      </c>
      <c r="L22" s="191" t="s">
        <v>221</v>
      </c>
      <c r="M22" s="16"/>
      <c r="N22" s="28"/>
      <c r="O22" s="28">
        <v>1</v>
      </c>
      <c r="P22" s="109"/>
      <c r="T22" s="192">
        <v>0</v>
      </c>
      <c r="U22" s="191" t="s">
        <v>221</v>
      </c>
      <c r="V22" s="16"/>
      <c r="W22" s="28"/>
      <c r="X22" s="28">
        <v>1</v>
      </c>
      <c r="Y22" s="109"/>
      <c r="AC22" s="14"/>
      <c r="AD22" s="15"/>
      <c r="AE22" s="16"/>
      <c r="AF22" s="28"/>
      <c r="AG22" s="28"/>
      <c r="AH22" s="109"/>
      <c r="AL22" s="14"/>
      <c r="AM22" s="15"/>
      <c r="AN22" s="16"/>
      <c r="AO22" s="28"/>
      <c r="AP22" s="28"/>
      <c r="AQ22" s="109"/>
    </row>
    <row r="23" spans="2:43" x14ac:dyDescent="0.25">
      <c r="B23" s="22">
        <v>1</v>
      </c>
      <c r="C23" s="23" t="s">
        <v>220</v>
      </c>
      <c r="D23" s="119">
        <v>547.45789565053326</v>
      </c>
      <c r="E23" s="29">
        <v>6.3239824874331121E-2</v>
      </c>
      <c r="F23" s="29">
        <v>0.69774606778011994</v>
      </c>
      <c r="G23" s="110">
        <v>0.2390141073455489</v>
      </c>
      <c r="K23" s="22">
        <v>1</v>
      </c>
      <c r="L23" s="23" t="s">
        <v>220</v>
      </c>
      <c r="M23" s="24">
        <v>430.24173392181501</v>
      </c>
      <c r="N23" s="29">
        <v>0.12650798826214543</v>
      </c>
      <c r="O23" s="29">
        <f>100%-N23-P23</f>
        <v>0.48288229540267369</v>
      </c>
      <c r="P23" s="110">
        <v>0.39060971633518093</v>
      </c>
      <c r="T23" s="22">
        <v>1</v>
      </c>
      <c r="U23" s="23" t="s">
        <v>220</v>
      </c>
      <c r="V23" s="24">
        <v>1216.179964028777</v>
      </c>
      <c r="W23" s="29">
        <v>6.4516129032258064E-4</v>
      </c>
      <c r="X23" s="29">
        <f>100%-W23-Y23</f>
        <v>0.91032258064516136</v>
      </c>
      <c r="Y23" s="110">
        <v>8.9032258064516132E-2</v>
      </c>
      <c r="AC23" s="22"/>
      <c r="AD23" s="23"/>
      <c r="AE23" s="24"/>
      <c r="AF23" s="29"/>
      <c r="AG23" s="29"/>
      <c r="AH23" s="110"/>
      <c r="AL23" s="22"/>
      <c r="AM23" s="23"/>
      <c r="AN23" s="24"/>
      <c r="AO23" s="29"/>
      <c r="AP23" s="29"/>
      <c r="AQ23" s="110"/>
    </row>
    <row r="24" spans="2:43" x14ac:dyDescent="0.25">
      <c r="B24" s="22">
        <v>2</v>
      </c>
      <c r="C24" s="23" t="s">
        <v>222</v>
      </c>
      <c r="D24" s="119">
        <v>1223.9859304886584</v>
      </c>
      <c r="E24" s="29">
        <v>7.9293011188584395E-2</v>
      </c>
      <c r="F24" s="29">
        <v>0.26576941786930436</v>
      </c>
      <c r="G24" s="110">
        <v>0.65493757094211125</v>
      </c>
      <c r="K24" s="22">
        <v>2</v>
      </c>
      <c r="L24" s="23" t="s">
        <v>222</v>
      </c>
      <c r="M24" s="24">
        <v>422.57484756097512</v>
      </c>
      <c r="N24" s="29">
        <v>0.12683403977828497</v>
      </c>
      <c r="O24" s="29">
        <f t="shared" ref="O24:O25" si="4">100%-N24-P24</f>
        <v>0.43397456798174106</v>
      </c>
      <c r="P24" s="110">
        <v>0.43919139223997394</v>
      </c>
      <c r="T24" s="22">
        <v>2</v>
      </c>
      <c r="U24" s="23" t="s">
        <v>222</v>
      </c>
      <c r="V24" s="24">
        <v>1574.1731718749963</v>
      </c>
      <c r="W24" s="29">
        <v>6.4516129032258064E-4</v>
      </c>
      <c r="X24" s="29">
        <f t="shared" ref="X24:X25" si="5">100%-W24-Y24</f>
        <v>0.17419354838709677</v>
      </c>
      <c r="Y24" s="110">
        <v>0.82516129032258068</v>
      </c>
      <c r="AC24" s="22"/>
      <c r="AD24" s="23"/>
      <c r="AE24" s="24"/>
      <c r="AF24" s="29"/>
      <c r="AG24" s="29"/>
      <c r="AH24" s="110"/>
      <c r="AL24" s="22"/>
      <c r="AM24" s="23"/>
      <c r="AN24" s="24"/>
      <c r="AO24" s="29"/>
      <c r="AP24" s="29"/>
      <c r="AQ24" s="110"/>
    </row>
    <row r="25" spans="2:43" x14ac:dyDescent="0.25">
      <c r="B25" s="18">
        <v>3</v>
      </c>
      <c r="C25" s="19" t="s">
        <v>223</v>
      </c>
      <c r="D25" s="121">
        <v>1266.7200457547362</v>
      </c>
      <c r="E25" s="30">
        <v>0.13945192151775579</v>
      </c>
      <c r="F25" s="30">
        <v>5.5942922004215988E-2</v>
      </c>
      <c r="G25" s="111">
        <v>0.80460515647802822</v>
      </c>
      <c r="K25" s="18">
        <v>3</v>
      </c>
      <c r="L25" s="19" t="s">
        <v>223</v>
      </c>
      <c r="M25" s="20">
        <v>435.60682323413494</v>
      </c>
      <c r="N25" s="30">
        <v>0.13563743071405282</v>
      </c>
      <c r="O25" s="30">
        <f t="shared" si="4"/>
        <v>0.32800782523638727</v>
      </c>
      <c r="P25" s="111">
        <v>0.53635474404955985</v>
      </c>
      <c r="T25" s="18">
        <v>3</v>
      </c>
      <c r="U25" s="19" t="s">
        <v>223</v>
      </c>
      <c r="V25" s="20">
        <v>1714.6205176393007</v>
      </c>
      <c r="W25" s="30">
        <v>6.4516129032258064E-4</v>
      </c>
      <c r="X25" s="30">
        <f t="shared" si="5"/>
        <v>2.1612903225806446E-2</v>
      </c>
      <c r="Y25" s="111">
        <v>0.97774193548387101</v>
      </c>
      <c r="AC25" s="14"/>
      <c r="AD25" s="15"/>
      <c r="AE25" s="17"/>
      <c r="AF25" s="29"/>
      <c r="AG25" s="29"/>
      <c r="AH25" s="110"/>
      <c r="AL25" s="14"/>
      <c r="AM25" s="15"/>
      <c r="AN25" s="17"/>
      <c r="AO25" s="29"/>
      <c r="AP25" s="29"/>
      <c r="AQ25" s="110"/>
    </row>
    <row r="26" spans="2:43" s="51" customFormat="1" x14ac:dyDescent="0.25">
      <c r="B26" s="194"/>
      <c r="C26" s="195"/>
      <c r="D26" s="196"/>
      <c r="E26" s="197"/>
      <c r="F26" s="197"/>
      <c r="G26" s="198"/>
      <c r="K26" s="194"/>
      <c r="L26" s="199"/>
      <c r="M26" s="200"/>
      <c r="N26" s="197"/>
      <c r="O26" s="197"/>
      <c r="P26" s="198"/>
      <c r="T26" s="194"/>
      <c r="U26" s="199"/>
      <c r="V26" s="200"/>
      <c r="W26" s="197"/>
      <c r="X26" s="197"/>
      <c r="Y26" s="198"/>
      <c r="AC26" s="194"/>
      <c r="AD26" s="199"/>
      <c r="AE26" s="200"/>
      <c r="AF26" s="197"/>
      <c r="AG26" s="197"/>
      <c r="AH26" s="198"/>
      <c r="AL26" s="194"/>
      <c r="AM26" s="199"/>
      <c r="AN26" s="200"/>
      <c r="AO26" s="197"/>
      <c r="AP26" s="197"/>
      <c r="AQ26" s="198"/>
    </row>
    <row r="32" spans="2:43" x14ac:dyDescent="0.25">
      <c r="B32" s="1" t="s">
        <v>12</v>
      </c>
      <c r="C32" s="2"/>
      <c r="D32" s="21"/>
      <c r="E32" s="2"/>
      <c r="F32" s="2" t="str">
        <f>$F$2</f>
        <v>MHGF Increment 5</v>
      </c>
      <c r="G32" s="106"/>
      <c r="K32" s="1" t="s">
        <v>150</v>
      </c>
      <c r="L32" s="2"/>
      <c r="M32" s="21"/>
      <c r="N32" s="2"/>
      <c r="O32" s="2" t="str">
        <f>$F$2</f>
        <v>MHGF Increment 5</v>
      </c>
      <c r="P32" s="106"/>
      <c r="T32" s="1" t="s">
        <v>151</v>
      </c>
      <c r="U32" s="2"/>
      <c r="V32" s="21"/>
      <c r="W32" s="2"/>
      <c r="X32" s="2" t="str">
        <f>$F$2</f>
        <v>MHGF Increment 5</v>
      </c>
      <c r="Y32" s="106"/>
      <c r="AC32" s="1"/>
      <c r="AD32" s="2"/>
      <c r="AE32" s="21"/>
      <c r="AF32" s="2"/>
      <c r="AG32" s="2"/>
      <c r="AH32" s="106"/>
      <c r="AL32" s="1"/>
      <c r="AM32" s="2"/>
      <c r="AN32" s="21"/>
      <c r="AO32" s="2"/>
      <c r="AP32" s="2"/>
      <c r="AQ32" s="106"/>
    </row>
    <row r="33" spans="1: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1: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c r="AF34" s="25"/>
      <c r="AG34" s="26"/>
      <c r="AH34" s="107"/>
      <c r="AL34" s="5"/>
      <c r="AM34" s="6"/>
      <c r="AN34" s="7"/>
      <c r="AO34" s="25"/>
      <c r="AP34" s="26"/>
      <c r="AQ34" s="107"/>
    </row>
    <row r="35" spans="1: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c r="AD35" s="10"/>
      <c r="AE35" s="11"/>
      <c r="AF35" s="27"/>
      <c r="AG35" s="27"/>
      <c r="AH35" s="108"/>
      <c r="AL35" s="9"/>
      <c r="AM35" s="10"/>
      <c r="AN35" s="11"/>
      <c r="AO35" s="27"/>
      <c r="AP35" s="27"/>
      <c r="AQ35" s="108"/>
    </row>
    <row r="36" spans="1:44" x14ac:dyDescent="0.25">
      <c r="B36" s="12" t="s">
        <v>224</v>
      </c>
      <c r="C36" s="113"/>
      <c r="D36" s="116"/>
      <c r="E36" s="25"/>
      <c r="F36" s="25"/>
      <c r="G36" s="107"/>
      <c r="K36" s="12" t="s">
        <v>224</v>
      </c>
      <c r="L36" s="13"/>
      <c r="M36" s="7"/>
      <c r="N36" s="25"/>
      <c r="O36" s="25"/>
      <c r="P36" s="107"/>
      <c r="T36" s="12" t="s">
        <v>224</v>
      </c>
      <c r="U36" s="13"/>
      <c r="V36" s="7"/>
      <c r="W36" s="25"/>
      <c r="X36" s="25"/>
      <c r="Y36" s="107"/>
      <c r="AC36" s="12"/>
      <c r="AD36" s="13"/>
      <c r="AE36" s="7"/>
      <c r="AF36" s="25"/>
      <c r="AG36" s="25"/>
      <c r="AH36" s="107"/>
      <c r="AL36" s="12"/>
      <c r="AM36" s="13"/>
      <c r="AN36" s="7"/>
      <c r="AO36" s="25"/>
      <c r="AP36" s="25"/>
      <c r="AQ36" s="107"/>
    </row>
    <row r="37" spans="1:44" x14ac:dyDescent="0.25">
      <c r="B37" s="192">
        <v>0</v>
      </c>
      <c r="C37" s="191" t="s">
        <v>221</v>
      </c>
      <c r="D37" s="118"/>
      <c r="E37" s="28"/>
      <c r="F37" s="28">
        <v>1</v>
      </c>
      <c r="G37" s="109"/>
      <c r="K37" s="210">
        <v>0</v>
      </c>
      <c r="L37" s="191" t="s">
        <v>221</v>
      </c>
      <c r="M37" s="16"/>
      <c r="N37" s="28"/>
      <c r="O37" s="28">
        <v>1</v>
      </c>
      <c r="P37" s="109"/>
      <c r="T37" s="192">
        <v>0</v>
      </c>
      <c r="U37" s="191" t="s">
        <v>221</v>
      </c>
      <c r="V37" s="16"/>
      <c r="W37" s="28"/>
      <c r="X37" s="28">
        <v>1</v>
      </c>
      <c r="Y37" s="109"/>
      <c r="AC37" s="14"/>
      <c r="AD37" s="15"/>
      <c r="AE37" s="16"/>
      <c r="AF37" s="28"/>
      <c r="AG37" s="28"/>
      <c r="AH37" s="109"/>
      <c r="AL37" s="14"/>
      <c r="AM37" s="15"/>
      <c r="AN37" s="16"/>
      <c r="AO37" s="28"/>
      <c r="AP37" s="28"/>
      <c r="AQ37" s="109"/>
    </row>
    <row r="38" spans="1:44" x14ac:dyDescent="0.25">
      <c r="B38" s="22">
        <v>1</v>
      </c>
      <c r="C38" s="23" t="s">
        <v>220</v>
      </c>
      <c r="D38" s="119">
        <v>369.07594029097493</v>
      </c>
      <c r="E38" s="29">
        <v>0.15288285937907645</v>
      </c>
      <c r="F38" s="29">
        <v>0.58570310461779285</v>
      </c>
      <c r="G38" s="110">
        <v>0.26141403600313073</v>
      </c>
      <c r="K38" s="211">
        <v>1</v>
      </c>
      <c r="L38" s="23" t="s">
        <v>220</v>
      </c>
      <c r="M38" s="24">
        <v>277.59185567010314</v>
      </c>
      <c r="N38" s="29">
        <v>0.30789613142554317</v>
      </c>
      <c r="O38" s="29">
        <f>100%-N38-P38</f>
        <v>0.2803391626921039</v>
      </c>
      <c r="P38" s="110">
        <v>0.41176470588235292</v>
      </c>
      <c r="T38" s="22">
        <v>1</v>
      </c>
      <c r="U38" s="23" t="s">
        <v>220</v>
      </c>
      <c r="V38" s="24">
        <v>909.23052173913027</v>
      </c>
      <c r="W38" s="29">
        <v>2.5693730729701952E-3</v>
      </c>
      <c r="X38" s="29">
        <f>100%-W38-Y38</f>
        <v>0.88180883864337101</v>
      </c>
      <c r="Y38" s="110">
        <v>0.11562178828365879</v>
      </c>
      <c r="AC38" s="22"/>
      <c r="AD38" s="23"/>
      <c r="AE38" s="24"/>
      <c r="AF38" s="29"/>
      <c r="AG38" s="29"/>
      <c r="AH38" s="110"/>
      <c r="AL38" s="22"/>
      <c r="AM38" s="23"/>
      <c r="AN38" s="24"/>
      <c r="AO38" s="29"/>
      <c r="AP38" s="29"/>
      <c r="AQ38" s="110"/>
    </row>
    <row r="39" spans="1:44" x14ac:dyDescent="0.25">
      <c r="B39" s="22">
        <v>2</v>
      </c>
      <c r="C39" s="23" t="s">
        <v>222</v>
      </c>
      <c r="D39" s="119">
        <v>678.23721527684199</v>
      </c>
      <c r="E39" s="29">
        <v>0.2081920166971041</v>
      </c>
      <c r="F39" s="29">
        <v>0.10409600834855205</v>
      </c>
      <c r="G39" s="110">
        <v>0.68771197495434389</v>
      </c>
      <c r="K39" s="211">
        <v>2</v>
      </c>
      <c r="L39" s="23" t="s">
        <v>222</v>
      </c>
      <c r="M39" s="24">
        <v>283.41168168168156</v>
      </c>
      <c r="N39" s="29">
        <v>0.31425543190249072</v>
      </c>
      <c r="O39" s="29">
        <f t="shared" ref="O39:O40" si="6">100%-N39-P39</f>
        <v>0.2252252252252252</v>
      </c>
      <c r="P39" s="110">
        <v>0.46051934287228408</v>
      </c>
      <c r="T39" s="22">
        <v>2</v>
      </c>
      <c r="U39" s="23" t="s">
        <v>222</v>
      </c>
      <c r="V39" s="24">
        <v>975.12567552289568</v>
      </c>
      <c r="W39" s="29">
        <v>5.1387461459403904E-3</v>
      </c>
      <c r="X39" s="29">
        <f t="shared" ref="X39:X40" si="7">100%-W39-Y39</f>
        <v>9.0955806783144966E-2</v>
      </c>
      <c r="Y39" s="110">
        <v>0.90390544707091469</v>
      </c>
      <c r="AC39" s="22"/>
      <c r="AD39" s="23"/>
      <c r="AE39" s="24"/>
      <c r="AF39" s="29"/>
      <c r="AG39" s="29"/>
      <c r="AH39" s="110"/>
      <c r="AL39" s="22"/>
      <c r="AM39" s="23"/>
      <c r="AN39" s="24"/>
      <c r="AO39" s="29"/>
      <c r="AP39" s="29"/>
      <c r="AQ39" s="110"/>
    </row>
    <row r="40" spans="1:44" x14ac:dyDescent="0.25">
      <c r="B40" s="14">
        <v>3</v>
      </c>
      <c r="C40" s="15" t="s">
        <v>223</v>
      </c>
      <c r="D40" s="120">
        <v>724.57714176109141</v>
      </c>
      <c r="E40" s="29">
        <v>0.24289068614662143</v>
      </c>
      <c r="F40" s="29">
        <v>6.8353769893034183E-2</v>
      </c>
      <c r="G40" s="110">
        <v>0.68875554396034433</v>
      </c>
      <c r="K40" s="212">
        <v>3</v>
      </c>
      <c r="L40" s="19" t="s">
        <v>223</v>
      </c>
      <c r="M40" s="17">
        <v>440.54901018099497</v>
      </c>
      <c r="N40" s="29">
        <v>0.32485426603073664</v>
      </c>
      <c r="O40" s="29">
        <f t="shared" si="6"/>
        <v>0.10227874933757286</v>
      </c>
      <c r="P40" s="110">
        <v>0.5728669846316905</v>
      </c>
      <c r="T40" s="14">
        <v>3</v>
      </c>
      <c r="U40" s="15" t="s">
        <v>223</v>
      </c>
      <c r="V40" s="17">
        <v>983.43336106489278</v>
      </c>
      <c r="W40" s="29">
        <v>5.1387461459403904E-3</v>
      </c>
      <c r="X40" s="29">
        <f t="shared" si="7"/>
        <v>7.3484069886947667E-2</v>
      </c>
      <c r="Y40" s="110">
        <v>0.92137718396711199</v>
      </c>
      <c r="AC40" s="14"/>
      <c r="AD40" s="15"/>
      <c r="AE40" s="17"/>
      <c r="AF40" s="29"/>
      <c r="AG40" s="29"/>
      <c r="AH40" s="110"/>
      <c r="AL40" s="14"/>
      <c r="AM40" s="15"/>
      <c r="AN40" s="17"/>
      <c r="AO40" s="29"/>
      <c r="AP40" s="29"/>
      <c r="AQ40" s="110"/>
    </row>
    <row r="41" spans="1:44" s="207" customFormat="1" x14ac:dyDescent="0.25">
      <c r="A41" s="201"/>
      <c r="B41" s="202"/>
      <c r="C41" s="203"/>
      <c r="D41" s="204"/>
      <c r="E41" s="205"/>
      <c r="F41" s="205"/>
      <c r="G41" s="206"/>
      <c r="K41" s="202"/>
      <c r="L41" s="208"/>
      <c r="M41" s="209"/>
      <c r="N41" s="205"/>
      <c r="O41" s="205"/>
      <c r="P41" s="206"/>
      <c r="T41" s="202"/>
      <c r="U41" s="208"/>
      <c r="V41" s="209"/>
      <c r="W41" s="205"/>
      <c r="X41" s="205"/>
      <c r="Y41" s="206"/>
      <c r="AC41" s="202"/>
      <c r="AD41" s="208"/>
      <c r="AE41" s="209"/>
      <c r="AF41" s="205"/>
      <c r="AG41" s="205"/>
      <c r="AH41" s="206"/>
      <c r="AL41" s="202"/>
      <c r="AM41" s="208"/>
      <c r="AN41" s="209"/>
      <c r="AO41" s="205"/>
      <c r="AP41" s="205"/>
      <c r="AQ41" s="206"/>
    </row>
    <row r="47" spans="1:44" x14ac:dyDescent="0.25">
      <c r="B47" s="1" t="s">
        <v>22</v>
      </c>
      <c r="C47" s="2"/>
      <c r="D47" s="21"/>
      <c r="E47" s="2"/>
      <c r="F47" s="2" t="str">
        <f>$F$2</f>
        <v>MHGF Increment 5</v>
      </c>
      <c r="G47" s="106"/>
      <c r="K47" s="1" t="s">
        <v>100</v>
      </c>
      <c r="L47" s="2"/>
      <c r="M47" s="21"/>
      <c r="N47" s="2"/>
      <c r="O47" s="2" t="str">
        <f>$F$2</f>
        <v>MHGF Increment 5</v>
      </c>
      <c r="P47" s="106"/>
      <c r="T47" s="1" t="s">
        <v>97</v>
      </c>
      <c r="U47" s="2"/>
      <c r="V47" s="21"/>
      <c r="W47" s="2"/>
      <c r="X47" s="2" t="str">
        <f>$F$2</f>
        <v>MHGF Increment 5</v>
      </c>
      <c r="Y47" s="106"/>
      <c r="AR47" s="57"/>
    </row>
    <row r="48" spans="1: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8">D34</f>
        <v>LCC</v>
      </c>
      <c r="E49" s="25" t="str">
        <f t="shared" si="8"/>
        <v>Net</v>
      </c>
      <c r="F49" s="26" t="str">
        <f t="shared" si="8"/>
        <v>No</v>
      </c>
      <c r="G49" s="107" t="str">
        <f t="shared" si="8"/>
        <v>Net</v>
      </c>
      <c r="K49" s="5"/>
      <c r="L49" s="6"/>
      <c r="M49" s="7" t="str">
        <f t="shared" ref="M49:P50" si="9">M34</f>
        <v>LCC</v>
      </c>
      <c r="N49" s="25" t="str">
        <f t="shared" si="9"/>
        <v>Net</v>
      </c>
      <c r="O49" s="26" t="str">
        <f t="shared" si="9"/>
        <v>No</v>
      </c>
      <c r="P49" s="107" t="str">
        <f t="shared" si="9"/>
        <v>Net</v>
      </c>
      <c r="T49" s="5"/>
      <c r="U49" s="6"/>
      <c r="V49" s="7" t="str">
        <f t="shared" ref="V49:Y50" si="10">V34</f>
        <v>LCC</v>
      </c>
      <c r="W49" s="25" t="str">
        <f t="shared" si="10"/>
        <v>Net</v>
      </c>
      <c r="X49" s="26" t="str">
        <f t="shared" si="10"/>
        <v>No</v>
      </c>
      <c r="Y49" s="107" t="str">
        <f t="shared" si="10"/>
        <v>Net</v>
      </c>
      <c r="AR49" s="57"/>
    </row>
    <row r="50" spans="2:44" ht="15" customHeight="1" x14ac:dyDescent="0.25">
      <c r="B50" s="9" t="str">
        <f>B35</f>
        <v>Level</v>
      </c>
      <c r="C50" s="112" t="str">
        <f>C35</f>
        <v>Description</v>
      </c>
      <c r="D50" s="117" t="str">
        <f t="shared" si="8"/>
        <v>Savings</v>
      </c>
      <c r="E50" s="27" t="str">
        <f t="shared" si="8"/>
        <v>Cost</v>
      </c>
      <c r="F50" s="27" t="str">
        <f t="shared" si="8"/>
        <v>Impact</v>
      </c>
      <c r="G50" s="108" t="str">
        <f t="shared" si="8"/>
        <v>Benefit</v>
      </c>
      <c r="K50" s="9" t="str">
        <f>K35</f>
        <v>Level</v>
      </c>
      <c r="L50" s="10" t="str">
        <f>L35</f>
        <v>Description</v>
      </c>
      <c r="M50" s="11" t="str">
        <f t="shared" si="9"/>
        <v>Savings</v>
      </c>
      <c r="N50" s="27" t="str">
        <f t="shared" si="9"/>
        <v>Cost</v>
      </c>
      <c r="O50" s="27" t="str">
        <f t="shared" si="9"/>
        <v>Impact</v>
      </c>
      <c r="P50" s="108" t="str">
        <f t="shared" si="9"/>
        <v>Benefit</v>
      </c>
      <c r="T50" s="9" t="str">
        <f>T35</f>
        <v>Level</v>
      </c>
      <c r="U50" s="10" t="str">
        <f>U35</f>
        <v>Description</v>
      </c>
      <c r="V50" s="11" t="str">
        <f t="shared" si="10"/>
        <v>Savings</v>
      </c>
      <c r="W50" s="27" t="str">
        <f t="shared" si="10"/>
        <v>Cost</v>
      </c>
      <c r="X50" s="27" t="str">
        <f t="shared" si="10"/>
        <v>Impact</v>
      </c>
      <c r="Y50" s="108" t="str">
        <f t="shared" si="10"/>
        <v>Benefit</v>
      </c>
      <c r="AR50" s="57"/>
    </row>
    <row r="51" spans="2:44" x14ac:dyDescent="0.25">
      <c r="B51" s="12" t="str">
        <f t="shared" ref="B51:B55" si="11">B36</f>
        <v>MHGF</v>
      </c>
      <c r="C51" s="113"/>
      <c r="D51" s="116"/>
      <c r="E51" s="25"/>
      <c r="F51" s="25"/>
      <c r="G51" s="107"/>
      <c r="K51" s="12" t="str">
        <f t="shared" ref="K51:K55" si="12">K36</f>
        <v>MHGF</v>
      </c>
      <c r="L51" s="13"/>
      <c r="M51" s="7"/>
      <c r="N51" s="25"/>
      <c r="O51" s="25"/>
      <c r="P51" s="107"/>
      <c r="T51" s="12" t="str">
        <f t="shared" ref="T51:T55" si="13">T36</f>
        <v>MHGF</v>
      </c>
      <c r="U51" s="13"/>
      <c r="V51" s="7"/>
      <c r="W51" s="25"/>
      <c r="X51" s="25"/>
      <c r="Y51" s="107"/>
      <c r="AR51" s="57"/>
    </row>
    <row r="52" spans="2:44" x14ac:dyDescent="0.25">
      <c r="B52" s="192">
        <f t="shared" si="11"/>
        <v>0</v>
      </c>
      <c r="C52" s="193" t="str">
        <f>C37</f>
        <v>MHGF 80%</v>
      </c>
      <c r="D52" s="118"/>
      <c r="E52" s="28"/>
      <c r="F52" s="28">
        <v>1</v>
      </c>
      <c r="G52" s="109"/>
      <c r="K52" s="192">
        <f t="shared" si="12"/>
        <v>0</v>
      </c>
      <c r="L52" s="191" t="str">
        <f>L37</f>
        <v>MHGF 80%</v>
      </c>
      <c r="M52" s="16"/>
      <c r="N52" s="28"/>
      <c r="O52" s="28">
        <v>1</v>
      </c>
      <c r="P52" s="109"/>
      <c r="T52" s="192">
        <f t="shared" si="13"/>
        <v>0</v>
      </c>
      <c r="U52" s="191" t="str">
        <f>U37</f>
        <v>MHGF 80%</v>
      </c>
      <c r="V52" s="16"/>
      <c r="W52" s="28"/>
      <c r="X52" s="28">
        <v>1</v>
      </c>
      <c r="Y52" s="109"/>
      <c r="AR52" s="57"/>
    </row>
    <row r="53" spans="2:44" x14ac:dyDescent="0.25">
      <c r="B53" s="22">
        <f t="shared" si="11"/>
        <v>1</v>
      </c>
      <c r="C53" s="32" t="str">
        <f>C38</f>
        <v>MHGF 92%</v>
      </c>
      <c r="D53" s="120">
        <v>179.21444444444441</v>
      </c>
      <c r="E53" s="29">
        <v>0.16942384483742157</v>
      </c>
      <c r="F53" s="29">
        <f>100%-E53-G53</f>
        <v>0.60467769537934968</v>
      </c>
      <c r="G53" s="110">
        <v>0.22589845978322876</v>
      </c>
      <c r="K53" s="22">
        <f t="shared" si="12"/>
        <v>1</v>
      </c>
      <c r="L53" s="23" t="str">
        <f>L38</f>
        <v>MHGF 92%</v>
      </c>
      <c r="M53" s="17">
        <v>381.08529940119752</v>
      </c>
      <c r="N53" s="29">
        <v>7.3863636363636367E-2</v>
      </c>
      <c r="O53" s="29">
        <f>100%-N53-P53</f>
        <v>0.68371212121212122</v>
      </c>
      <c r="P53" s="110">
        <v>0.24242424242424243</v>
      </c>
      <c r="T53" s="22">
        <f t="shared" si="13"/>
        <v>1</v>
      </c>
      <c r="U53" s="23" t="str">
        <f>U38</f>
        <v>MHGF 92%</v>
      </c>
      <c r="V53" s="24">
        <v>-8.5985515320334134</v>
      </c>
      <c r="W53" s="29">
        <v>0.31420373027259685</v>
      </c>
      <c r="X53" s="29">
        <f>100%-W53-Y53</f>
        <v>0.48493543758967</v>
      </c>
      <c r="Y53" s="110">
        <v>0.20086083213773315</v>
      </c>
      <c r="AR53" s="57"/>
    </row>
    <row r="54" spans="2:44" x14ac:dyDescent="0.25">
      <c r="B54" s="22">
        <f t="shared" si="11"/>
        <v>2</v>
      </c>
      <c r="C54" s="32" t="str">
        <f>C39</f>
        <v>MHGF 95%</v>
      </c>
      <c r="D54" s="120">
        <v>346.91599131693209</v>
      </c>
      <c r="E54" s="29">
        <v>0.17170564746149458</v>
      </c>
      <c r="F54" s="29">
        <f>100%-E54-G54</f>
        <v>0.27096406160867081</v>
      </c>
      <c r="G54" s="110">
        <v>0.55733029092983455</v>
      </c>
      <c r="K54" s="22">
        <f t="shared" si="12"/>
        <v>2</v>
      </c>
      <c r="L54" s="23" t="str">
        <f>L39</f>
        <v>MHGF 95%</v>
      </c>
      <c r="M54" s="17">
        <v>545.86959553695999</v>
      </c>
      <c r="N54" s="29">
        <v>7.1969696969696975E-2</v>
      </c>
      <c r="O54" s="29">
        <f>100%-N54-P54</f>
        <v>0.38352272727272718</v>
      </c>
      <c r="P54" s="110">
        <v>0.5445075757575758</v>
      </c>
      <c r="T54" s="22">
        <f t="shared" si="13"/>
        <v>2</v>
      </c>
      <c r="U54" s="23" t="str">
        <f>U39</f>
        <v>MHGF 95%</v>
      </c>
      <c r="V54" s="24">
        <v>132.40511278195487</v>
      </c>
      <c r="W54" s="29">
        <v>0.32281205164992827</v>
      </c>
      <c r="X54" s="29">
        <f>100%-W54-Y54</f>
        <v>0.1004304160688666</v>
      </c>
      <c r="Y54" s="110">
        <v>0.57675753228120519</v>
      </c>
      <c r="AR54" s="57"/>
    </row>
    <row r="55" spans="2:44" x14ac:dyDescent="0.25">
      <c r="B55" s="18">
        <f t="shared" si="11"/>
        <v>3</v>
      </c>
      <c r="C55" s="33" t="str">
        <f>C40</f>
        <v>MHGF 96%</v>
      </c>
      <c r="D55" s="121">
        <v>414.95969249692456</v>
      </c>
      <c r="E55" s="30">
        <v>0.17798060467769539</v>
      </c>
      <c r="F55" s="30">
        <f t="shared" ref="F55" si="14">100%-E55-G55</f>
        <v>0.18311466058185966</v>
      </c>
      <c r="G55" s="111">
        <v>0.63890473474044496</v>
      </c>
      <c r="K55" s="18">
        <f t="shared" si="12"/>
        <v>3</v>
      </c>
      <c r="L55" s="19" t="str">
        <f>L40</f>
        <v>MHGF 96%</v>
      </c>
      <c r="M55" s="20">
        <v>589.59850683491106</v>
      </c>
      <c r="N55" s="30">
        <v>7.6704545454545456E-2</v>
      </c>
      <c r="O55" s="30">
        <f t="shared" ref="O55" si="15">100%-N55-P55</f>
        <v>0.27556818181818188</v>
      </c>
      <c r="P55" s="111">
        <v>0.64772727272727271</v>
      </c>
      <c r="T55" s="18">
        <f t="shared" si="13"/>
        <v>3</v>
      </c>
      <c r="U55" s="19" t="str">
        <f>U40</f>
        <v>MHGF 96%</v>
      </c>
      <c r="V55" s="34">
        <v>168.91300740740726</v>
      </c>
      <c r="W55" s="30">
        <v>0.33142037302725968</v>
      </c>
      <c r="X55" s="30">
        <f t="shared" ref="X55" si="16">100%-W55-Y55</f>
        <v>4.3041606886657147E-2</v>
      </c>
      <c r="Y55" s="111">
        <v>0.62553802008608317</v>
      </c>
      <c r="AR55" s="57"/>
    </row>
    <row r="56" spans="2:44" s="51" customFormat="1" x14ac:dyDescent="0.25">
      <c r="B56" s="194"/>
      <c r="C56" s="195"/>
      <c r="D56" s="196"/>
      <c r="E56" s="197"/>
      <c r="F56" s="197"/>
      <c r="G56" s="198"/>
      <c r="K56" s="194"/>
      <c r="L56" s="199"/>
      <c r="M56" s="200"/>
      <c r="N56" s="197"/>
      <c r="O56" s="197"/>
      <c r="P56" s="198"/>
      <c r="T56" s="194"/>
      <c r="U56" s="199"/>
      <c r="V56" s="200"/>
      <c r="W56" s="197"/>
      <c r="X56" s="197"/>
      <c r="Y56" s="198"/>
      <c r="AR56" s="57"/>
    </row>
    <row r="62" spans="2:44" x14ac:dyDescent="0.25">
      <c r="B62" s="1" t="s">
        <v>102</v>
      </c>
      <c r="C62" s="2"/>
      <c r="D62" s="21"/>
      <c r="E62" s="2"/>
      <c r="F62" s="2" t="str">
        <f>$F$2</f>
        <v>MHGF Increment 5</v>
      </c>
      <c r="G62" s="106"/>
      <c r="K62" s="1" t="s">
        <v>99</v>
      </c>
      <c r="L62" s="2"/>
      <c r="M62" s="21"/>
      <c r="N62" s="2"/>
      <c r="O62" s="2" t="str">
        <f>$F$2</f>
        <v>MHGF Increment 5</v>
      </c>
      <c r="P62" s="106"/>
      <c r="T62" s="1" t="s">
        <v>98</v>
      </c>
      <c r="U62" s="2"/>
      <c r="V62" s="21"/>
      <c r="W62" s="21"/>
      <c r="X62" s="2" t="str">
        <f>$F$2</f>
        <v>MHGF Increment 5</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17">D49</f>
        <v>LCC</v>
      </c>
      <c r="E64" s="25" t="str">
        <f t="shared" si="17"/>
        <v>Net</v>
      </c>
      <c r="F64" s="26" t="str">
        <f t="shared" si="17"/>
        <v>No</v>
      </c>
      <c r="G64" s="107" t="str">
        <f t="shared" si="17"/>
        <v>Net</v>
      </c>
      <c r="K64" s="5"/>
      <c r="L64" s="6"/>
      <c r="M64" s="7" t="str">
        <f t="shared" ref="M64:P65" si="18">M49</f>
        <v>LCC</v>
      </c>
      <c r="N64" s="25" t="str">
        <f t="shared" si="18"/>
        <v>Net</v>
      </c>
      <c r="O64" s="26" t="str">
        <f t="shared" si="18"/>
        <v>No</v>
      </c>
      <c r="P64" s="107" t="str">
        <f t="shared" si="18"/>
        <v>Net</v>
      </c>
      <c r="T64" s="5"/>
      <c r="U64" s="6"/>
      <c r="V64" s="7" t="str">
        <f t="shared" ref="V64:Y65" si="19">V49</f>
        <v>LCC</v>
      </c>
      <c r="W64" s="25" t="str">
        <f t="shared" si="19"/>
        <v>Net</v>
      </c>
      <c r="X64" s="26" t="str">
        <f t="shared" si="19"/>
        <v>No</v>
      </c>
      <c r="Y64" s="107" t="str">
        <f t="shared" si="19"/>
        <v>Net</v>
      </c>
    </row>
    <row r="65" spans="2:25" x14ac:dyDescent="0.25">
      <c r="B65" s="9" t="str">
        <f>B50</f>
        <v>Level</v>
      </c>
      <c r="C65" s="10" t="str">
        <f>C50</f>
        <v>Description</v>
      </c>
      <c r="D65" s="11" t="str">
        <f t="shared" si="17"/>
        <v>Savings</v>
      </c>
      <c r="E65" s="27" t="str">
        <f t="shared" si="17"/>
        <v>Cost</v>
      </c>
      <c r="F65" s="27" t="str">
        <f t="shared" si="17"/>
        <v>Impact</v>
      </c>
      <c r="G65" s="108" t="str">
        <f t="shared" si="17"/>
        <v>Benefit</v>
      </c>
      <c r="K65" s="9" t="str">
        <f>K50</f>
        <v>Level</v>
      </c>
      <c r="L65" s="10" t="str">
        <f>L50</f>
        <v>Description</v>
      </c>
      <c r="M65" s="11" t="str">
        <f t="shared" si="18"/>
        <v>Savings</v>
      </c>
      <c r="N65" s="27" t="str">
        <f t="shared" si="18"/>
        <v>Cost</v>
      </c>
      <c r="O65" s="27" t="str">
        <f t="shared" si="18"/>
        <v>Impact</v>
      </c>
      <c r="P65" s="108" t="str">
        <f t="shared" si="18"/>
        <v>Benefit</v>
      </c>
      <c r="T65" s="9" t="str">
        <f>T50</f>
        <v>Level</v>
      </c>
      <c r="U65" s="10" t="str">
        <f>U50</f>
        <v>Description</v>
      </c>
      <c r="V65" s="11" t="str">
        <f t="shared" si="19"/>
        <v>Savings</v>
      </c>
      <c r="W65" s="27" t="str">
        <f t="shared" si="19"/>
        <v>Cost</v>
      </c>
      <c r="X65" s="27" t="str">
        <f t="shared" si="19"/>
        <v>Impact</v>
      </c>
      <c r="Y65" s="108" t="str">
        <f t="shared" si="19"/>
        <v>Benefit</v>
      </c>
    </row>
    <row r="66" spans="2:25" x14ac:dyDescent="0.25">
      <c r="B66" s="12" t="str">
        <f t="shared" ref="B66:B70" si="20">B51</f>
        <v>MHGF</v>
      </c>
      <c r="C66" s="13"/>
      <c r="D66" s="7"/>
      <c r="E66" s="25"/>
      <c r="F66" s="25"/>
      <c r="G66" s="107"/>
      <c r="K66" s="12" t="str">
        <f t="shared" ref="K66:K70" si="21">K51</f>
        <v>MHGF</v>
      </c>
      <c r="L66" s="13"/>
      <c r="M66" s="7"/>
      <c r="N66" s="25"/>
      <c r="O66" s="25"/>
      <c r="P66" s="107"/>
      <c r="T66" s="12" t="str">
        <f t="shared" ref="T66:T70" si="22">T51</f>
        <v>MHGF</v>
      </c>
      <c r="U66" s="13"/>
      <c r="V66" s="7"/>
      <c r="W66" s="25"/>
      <c r="X66" s="25"/>
      <c r="Y66" s="107"/>
    </row>
    <row r="67" spans="2:25" x14ac:dyDescent="0.25">
      <c r="B67" s="192">
        <f t="shared" si="20"/>
        <v>0</v>
      </c>
      <c r="C67" s="191" t="str">
        <f>C52</f>
        <v>MHGF 80%</v>
      </c>
      <c r="D67" s="16"/>
      <c r="E67" s="28"/>
      <c r="F67" s="28">
        <v>1</v>
      </c>
      <c r="G67" s="109"/>
      <c r="K67" s="192">
        <f t="shared" si="21"/>
        <v>0</v>
      </c>
      <c r="L67" s="191" t="str">
        <f>L52</f>
        <v>MHGF 80%</v>
      </c>
      <c r="M67" s="16"/>
      <c r="N67" s="28"/>
      <c r="O67" s="28">
        <v>1</v>
      </c>
      <c r="P67" s="109"/>
      <c r="T67" s="192">
        <f t="shared" si="22"/>
        <v>0</v>
      </c>
      <c r="U67" s="191" t="str">
        <f>U52</f>
        <v>MHGF 80%</v>
      </c>
      <c r="V67" s="16"/>
      <c r="W67" s="28"/>
      <c r="X67" s="28">
        <v>1</v>
      </c>
      <c r="Y67" s="109"/>
    </row>
    <row r="68" spans="2:25" x14ac:dyDescent="0.25">
      <c r="B68" s="22">
        <f t="shared" si="20"/>
        <v>1</v>
      </c>
      <c r="C68" s="23" t="str">
        <f>C53</f>
        <v>MHGF 92%</v>
      </c>
      <c r="D68" s="17">
        <v>424.18154353562005</v>
      </c>
      <c r="E68" s="29">
        <v>0.11890733797536154</v>
      </c>
      <c r="F68" s="29">
        <f>100%-E68-G68</f>
        <v>0.59400107123727897</v>
      </c>
      <c r="G68" s="110">
        <v>0.28709159078735941</v>
      </c>
      <c r="K68" s="22">
        <f t="shared" si="21"/>
        <v>1</v>
      </c>
      <c r="L68" s="23" t="str">
        <f>L53</f>
        <v>MHGF 92%</v>
      </c>
      <c r="M68" s="24">
        <v>505.45549180327873</v>
      </c>
      <c r="N68" s="29">
        <v>0.12572759022118743</v>
      </c>
      <c r="O68" s="29">
        <f>100%-N68-P68</f>
        <v>0.57392316647264263</v>
      </c>
      <c r="P68" s="110">
        <v>0.30034924330616997</v>
      </c>
      <c r="T68" s="22">
        <f t="shared" si="22"/>
        <v>1</v>
      </c>
      <c r="U68" s="23" t="str">
        <f>U53</f>
        <v>MHGF 92%</v>
      </c>
      <c r="V68" s="24">
        <v>348.29821428571421</v>
      </c>
      <c r="W68" s="29">
        <v>0.1130952380952381</v>
      </c>
      <c r="X68" s="29">
        <f>100%-W68-Y68</f>
        <v>0.61111111111111105</v>
      </c>
      <c r="Y68" s="110">
        <v>0.27579365079365081</v>
      </c>
    </row>
    <row r="69" spans="2:25" x14ac:dyDescent="0.25">
      <c r="B69" s="14">
        <f t="shared" si="20"/>
        <v>2</v>
      </c>
      <c r="C69" s="15" t="str">
        <f>C54</f>
        <v>MHGF 95%</v>
      </c>
      <c r="D69" s="17">
        <v>704.31756435643604</v>
      </c>
      <c r="E69" s="29">
        <v>0.12104981253347616</v>
      </c>
      <c r="F69" s="29">
        <f>100%-E69-G69</f>
        <v>0.2544188537761114</v>
      </c>
      <c r="G69" s="110">
        <v>0.62453133369041247</v>
      </c>
      <c r="K69" s="14">
        <f t="shared" si="21"/>
        <v>2</v>
      </c>
      <c r="L69" s="15" t="str">
        <f>L54</f>
        <v>MHGF 95%</v>
      </c>
      <c r="M69" s="24">
        <v>1069.2658833333326</v>
      </c>
      <c r="N69" s="29">
        <v>0.12456344586728754</v>
      </c>
      <c r="O69" s="29">
        <f>100%-N69-P69</f>
        <v>0.38533178114086147</v>
      </c>
      <c r="P69" s="110">
        <v>0.49010477299185101</v>
      </c>
      <c r="T69" s="14">
        <f t="shared" si="22"/>
        <v>2</v>
      </c>
      <c r="U69" s="15" t="str">
        <f>U54</f>
        <v>MHGF 95%</v>
      </c>
      <c r="V69" s="24">
        <v>465.00719125682986</v>
      </c>
      <c r="W69" s="29">
        <v>0.11805555555555555</v>
      </c>
      <c r="X69" s="29">
        <f>100%-W69-Y69</f>
        <v>0.14285714285714279</v>
      </c>
      <c r="Y69" s="110">
        <v>0.73908730158730163</v>
      </c>
    </row>
    <row r="70" spans="2:25" x14ac:dyDescent="0.25">
      <c r="B70" s="18">
        <f t="shared" si="20"/>
        <v>3</v>
      </c>
      <c r="C70" s="19" t="str">
        <f>C55</f>
        <v>MHGF 96%</v>
      </c>
      <c r="D70" s="20">
        <v>697.18932222860337</v>
      </c>
      <c r="E70" s="30">
        <v>0.13122656668452062</v>
      </c>
      <c r="F70" s="30">
        <f t="shared" ref="F70" si="23">100%-E70-G70</f>
        <v>0.164970540974826</v>
      </c>
      <c r="G70" s="111">
        <v>0.70380289234065341</v>
      </c>
      <c r="K70" s="18">
        <f t="shared" si="21"/>
        <v>3</v>
      </c>
      <c r="L70" s="19" t="str">
        <f>L55</f>
        <v>MHGF 96%</v>
      </c>
      <c r="M70" s="34">
        <v>908.00517499999955</v>
      </c>
      <c r="N70" s="30">
        <v>0.14086146682188591</v>
      </c>
      <c r="O70" s="30">
        <f t="shared" ref="O70" si="24">100%-N70-P70</f>
        <v>0.27240977881257278</v>
      </c>
      <c r="P70" s="111">
        <v>0.58672875436554128</v>
      </c>
      <c r="T70" s="18">
        <f t="shared" si="22"/>
        <v>3</v>
      </c>
      <c r="U70" s="19" t="str">
        <f>U55</f>
        <v>MHGF 96%</v>
      </c>
      <c r="V70" s="34">
        <v>517.96224229542952</v>
      </c>
      <c r="W70" s="30">
        <v>0.12301587301587301</v>
      </c>
      <c r="X70" s="30">
        <f t="shared" ref="X70" si="25">100%-W70-Y70</f>
        <v>7.3412698412698374E-2</v>
      </c>
      <c r="Y70" s="111">
        <v>0.8035714285714286</v>
      </c>
    </row>
    <row r="71" spans="2:25" s="51" customFormat="1" x14ac:dyDescent="0.25">
      <c r="B71" s="194"/>
      <c r="C71" s="199"/>
      <c r="D71" s="200"/>
      <c r="E71" s="197"/>
      <c r="F71" s="197"/>
      <c r="G71" s="198"/>
      <c r="K71" s="194"/>
      <c r="L71" s="199"/>
      <c r="M71" s="200"/>
      <c r="N71" s="197"/>
      <c r="O71" s="197"/>
      <c r="P71" s="198"/>
      <c r="T71" s="194"/>
      <c r="U71" s="199"/>
      <c r="V71" s="200"/>
      <c r="W71" s="197"/>
      <c r="X71" s="197"/>
      <c r="Y71" s="198"/>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workbookViewId="0">
      <selection activeCell="C13" sqref="C13"/>
    </sheetView>
  </sheetViews>
  <sheetFormatPr defaultRowHeight="15" x14ac:dyDescent="0.25"/>
  <cols>
    <col min="3" max="3" width="12.42578125" customWidth="1"/>
    <col min="6" max="6" width="9.140625" customWidth="1"/>
    <col min="8" max="10" width="3.140625" customWidth="1"/>
    <col min="12" max="12" width="10.140625" customWidth="1"/>
    <col min="13" max="13" width="9.140625" customWidth="1"/>
    <col min="17" max="19" width="3.140625" customWidth="1"/>
    <col min="21" max="21" width="9.85546875" customWidth="1"/>
    <col min="26" max="28" width="3.140625" customWidth="1"/>
    <col min="30" max="30" width="9.85546875" customWidth="1"/>
    <col min="35" max="37" width="3.140625" customWidth="1"/>
    <col min="39" max="39" width="9.7109375" customWidth="1"/>
    <col min="44" max="46" width="4.42578125" customWidth="1"/>
    <col min="53" max="55" width="3.7109375" customWidth="1"/>
  </cols>
  <sheetData>
    <row r="1" spans="1:61" x14ac:dyDescent="0.25">
      <c r="A1" t="s">
        <v>227</v>
      </c>
    </row>
    <row r="2" spans="1:61" x14ac:dyDescent="0.25">
      <c r="B2" s="1" t="s">
        <v>9</v>
      </c>
      <c r="C2" s="2"/>
      <c r="D2" s="21"/>
      <c r="E2" s="2"/>
      <c r="F2" s="2" t="s">
        <v>232</v>
      </c>
      <c r="G2" s="2"/>
      <c r="K2" s="1" t="s">
        <v>142</v>
      </c>
      <c r="L2" s="2"/>
      <c r="M2" s="21"/>
      <c r="N2" s="2"/>
      <c r="O2" s="2" t="str">
        <f>$F$2</f>
        <v>MHGF Increment 6</v>
      </c>
      <c r="P2" s="106"/>
      <c r="T2" s="1" t="s">
        <v>143</v>
      </c>
      <c r="U2" s="2"/>
      <c r="V2" s="21"/>
      <c r="W2" s="2"/>
      <c r="X2" s="2" t="str">
        <f>$F$2</f>
        <v>MHGF Increment 6</v>
      </c>
      <c r="Y2" s="106"/>
      <c r="AC2" s="1"/>
      <c r="AD2" s="2"/>
      <c r="AE2" s="21"/>
      <c r="AF2" s="2"/>
      <c r="AG2" s="2"/>
      <c r="AH2" s="106"/>
      <c r="AL2" s="1"/>
      <c r="AM2" s="2"/>
      <c r="AN2" s="21"/>
      <c r="AO2" s="2"/>
      <c r="AP2" s="2"/>
      <c r="AQ2" s="106"/>
      <c r="AU2" s="1" t="s">
        <v>82</v>
      </c>
      <c r="AV2" s="2"/>
      <c r="AW2" s="21"/>
      <c r="AX2" s="2"/>
      <c r="AY2" s="2" t="str">
        <f>$F$2</f>
        <v>MHGF Increment 6</v>
      </c>
      <c r="AZ2" s="106"/>
      <c r="BD2" s="1" t="s">
        <v>84</v>
      </c>
      <c r="BE2" s="2"/>
      <c r="BF2" s="21"/>
      <c r="BG2" s="2"/>
      <c r="BH2" s="2" t="str">
        <f>$F$2</f>
        <v>MHGF Increment 6</v>
      </c>
      <c r="BI2" s="106"/>
    </row>
    <row r="3" spans="1:61" x14ac:dyDescent="0.25">
      <c r="B3" s="3"/>
      <c r="C3" s="4"/>
      <c r="D3" s="254"/>
      <c r="E3" s="255"/>
      <c r="F3" s="255"/>
      <c r="G3" s="256"/>
      <c r="K3" s="3"/>
      <c r="L3" s="139"/>
      <c r="M3" s="252"/>
      <c r="N3" s="252"/>
      <c r="O3" s="252"/>
      <c r="P3" s="253"/>
      <c r="T3" s="3"/>
      <c r="U3" s="139"/>
      <c r="V3" s="252"/>
      <c r="W3" s="252"/>
      <c r="X3" s="252"/>
      <c r="Y3" s="253"/>
      <c r="AC3" s="3"/>
      <c r="AD3" s="4"/>
      <c r="AE3" s="252"/>
      <c r="AF3" s="252"/>
      <c r="AG3" s="252"/>
      <c r="AH3" s="253"/>
      <c r="AL3" s="3"/>
      <c r="AM3" s="4"/>
      <c r="AN3" s="252"/>
      <c r="AO3" s="252"/>
      <c r="AP3" s="252"/>
      <c r="AQ3" s="253"/>
      <c r="AU3" s="3"/>
      <c r="AV3" s="4"/>
      <c r="AW3" s="252"/>
      <c r="AX3" s="252"/>
      <c r="AY3" s="252"/>
      <c r="AZ3" s="253"/>
      <c r="BD3" s="3"/>
      <c r="BE3" s="4"/>
      <c r="BF3" s="252"/>
      <c r="BG3" s="252"/>
      <c r="BH3" s="252"/>
      <c r="BI3" s="253"/>
    </row>
    <row r="4" spans="1:61" x14ac:dyDescent="0.25">
      <c r="B4" s="5"/>
      <c r="C4" s="8"/>
      <c r="D4" s="116" t="s">
        <v>0</v>
      </c>
      <c r="E4" s="25" t="s">
        <v>1</v>
      </c>
      <c r="F4" s="26" t="s">
        <v>2</v>
      </c>
      <c r="G4" s="107" t="s">
        <v>1</v>
      </c>
      <c r="K4" s="5"/>
      <c r="L4" s="6"/>
      <c r="M4" s="7" t="s">
        <v>0</v>
      </c>
      <c r="N4" s="25" t="s">
        <v>1</v>
      </c>
      <c r="O4" s="26" t="s">
        <v>2</v>
      </c>
      <c r="P4" s="107" t="s">
        <v>1</v>
      </c>
      <c r="T4" s="5"/>
      <c r="U4" s="6"/>
      <c r="V4" s="7" t="s">
        <v>0</v>
      </c>
      <c r="W4" s="25" t="s">
        <v>1</v>
      </c>
      <c r="X4" s="26" t="s">
        <v>2</v>
      </c>
      <c r="Y4" s="107" t="s">
        <v>1</v>
      </c>
      <c r="AC4" s="5"/>
      <c r="AD4" s="6"/>
      <c r="AE4" s="7"/>
      <c r="AF4" s="25"/>
      <c r="AG4" s="26"/>
      <c r="AH4" s="107"/>
      <c r="AL4" s="5"/>
      <c r="AM4" s="6"/>
      <c r="AN4" s="7"/>
      <c r="AO4" s="25"/>
      <c r="AP4" s="26"/>
      <c r="AQ4" s="107"/>
      <c r="AU4" s="5"/>
      <c r="AV4" s="6"/>
      <c r="AW4" s="7" t="s">
        <v>0</v>
      </c>
      <c r="AX4" s="25" t="s">
        <v>1</v>
      </c>
      <c r="AY4" s="26" t="s">
        <v>2</v>
      </c>
      <c r="AZ4" s="107" t="s">
        <v>1</v>
      </c>
      <c r="BD4" s="5"/>
      <c r="BE4" s="6"/>
      <c r="BF4" s="7" t="s">
        <v>0</v>
      </c>
      <c r="BG4" s="25" t="s">
        <v>1</v>
      </c>
      <c r="BH4" s="26" t="s">
        <v>2</v>
      </c>
      <c r="BI4" s="107" t="s">
        <v>1</v>
      </c>
    </row>
    <row r="5" spans="1:61" x14ac:dyDescent="0.25">
      <c r="B5" s="9" t="s">
        <v>3</v>
      </c>
      <c r="C5" s="112" t="s">
        <v>11</v>
      </c>
      <c r="D5" s="117" t="s">
        <v>4</v>
      </c>
      <c r="E5" s="27" t="s">
        <v>5</v>
      </c>
      <c r="F5" s="27" t="s">
        <v>6</v>
      </c>
      <c r="G5" s="108" t="s">
        <v>7</v>
      </c>
      <c r="K5" s="9" t="s">
        <v>3</v>
      </c>
      <c r="L5" s="10" t="s">
        <v>11</v>
      </c>
      <c r="M5" s="11" t="s">
        <v>4</v>
      </c>
      <c r="N5" s="27" t="s">
        <v>5</v>
      </c>
      <c r="O5" s="27" t="s">
        <v>6</v>
      </c>
      <c r="P5" s="108" t="s">
        <v>7</v>
      </c>
      <c r="T5" s="9" t="s">
        <v>3</v>
      </c>
      <c r="U5" s="10" t="s">
        <v>11</v>
      </c>
      <c r="V5" s="11" t="s">
        <v>4</v>
      </c>
      <c r="W5" s="27" t="s">
        <v>5</v>
      </c>
      <c r="X5" s="27" t="s">
        <v>6</v>
      </c>
      <c r="Y5" s="108" t="s">
        <v>7</v>
      </c>
      <c r="AC5" s="9"/>
      <c r="AD5" s="10"/>
      <c r="AE5" s="11"/>
      <c r="AF5" s="27"/>
      <c r="AG5" s="27"/>
      <c r="AH5" s="108"/>
      <c r="AL5" s="9"/>
      <c r="AM5" s="10"/>
      <c r="AN5" s="11"/>
      <c r="AO5" s="27"/>
      <c r="AP5" s="27"/>
      <c r="AQ5" s="108"/>
      <c r="AU5" s="9" t="s">
        <v>3</v>
      </c>
      <c r="AV5" s="10" t="s">
        <v>11</v>
      </c>
      <c r="AW5" s="11" t="s">
        <v>4</v>
      </c>
      <c r="AX5" s="27" t="s">
        <v>5</v>
      </c>
      <c r="AY5" s="27" t="s">
        <v>6</v>
      </c>
      <c r="AZ5" s="108" t="s">
        <v>7</v>
      </c>
      <c r="BD5" s="9" t="s">
        <v>3</v>
      </c>
      <c r="BE5" s="10" t="s">
        <v>11</v>
      </c>
      <c r="BF5" s="11" t="s">
        <v>4</v>
      </c>
      <c r="BG5" s="27" t="s">
        <v>5</v>
      </c>
      <c r="BH5" s="27" t="s">
        <v>6</v>
      </c>
      <c r="BI5" s="108" t="s">
        <v>7</v>
      </c>
    </row>
    <row r="6" spans="1:61" x14ac:dyDescent="0.25">
      <c r="B6" s="12" t="s">
        <v>224</v>
      </c>
      <c r="C6" s="113"/>
      <c r="D6" s="116"/>
      <c r="E6" s="25"/>
      <c r="F6" s="25"/>
      <c r="G6" s="107"/>
      <c r="K6" s="12" t="s">
        <v>224</v>
      </c>
      <c r="L6" s="13"/>
      <c r="M6" s="7"/>
      <c r="N6" s="25"/>
      <c r="O6" s="25"/>
      <c r="P6" s="107"/>
      <c r="T6" s="12" t="s">
        <v>224</v>
      </c>
      <c r="U6" s="13"/>
      <c r="V6" s="7"/>
      <c r="W6" s="25"/>
      <c r="X6" s="25"/>
      <c r="Y6" s="107"/>
      <c r="AC6" s="12"/>
      <c r="AD6" s="13"/>
      <c r="AE6" s="7"/>
      <c r="AF6" s="25"/>
      <c r="AG6" s="25"/>
      <c r="AH6" s="107"/>
      <c r="AL6" s="12"/>
      <c r="AM6" s="13"/>
      <c r="AN6" s="7"/>
      <c r="AO6" s="25"/>
      <c r="AP6" s="25"/>
      <c r="AQ6" s="107"/>
      <c r="AU6" s="12" t="s">
        <v>224</v>
      </c>
      <c r="AV6" s="13"/>
      <c r="AW6" s="7"/>
      <c r="AX6" s="25"/>
      <c r="AY6" s="25"/>
      <c r="AZ6" s="107"/>
      <c r="BD6" s="12" t="s">
        <v>224</v>
      </c>
      <c r="BE6" s="13"/>
      <c r="BF6" s="7"/>
      <c r="BG6" s="25"/>
      <c r="BH6" s="25"/>
      <c r="BI6" s="107"/>
    </row>
    <row r="7" spans="1:61" x14ac:dyDescent="0.25">
      <c r="B7" s="192">
        <v>0</v>
      </c>
      <c r="C7" s="191" t="s">
        <v>221</v>
      </c>
      <c r="D7" s="118"/>
      <c r="E7" s="28"/>
      <c r="F7" s="28">
        <v>1</v>
      </c>
      <c r="G7" s="109"/>
      <c r="K7" s="192">
        <v>0</v>
      </c>
      <c r="L7" s="191" t="s">
        <v>221</v>
      </c>
      <c r="M7" s="16"/>
      <c r="N7" s="28"/>
      <c r="O7" s="28">
        <v>1</v>
      </c>
      <c r="P7" s="109"/>
      <c r="T7" s="192">
        <v>0</v>
      </c>
      <c r="U7" s="191" t="s">
        <v>221</v>
      </c>
      <c r="V7" s="16"/>
      <c r="W7" s="28"/>
      <c r="X7" s="28">
        <v>1</v>
      </c>
      <c r="Y7" s="109"/>
      <c r="AC7" s="14"/>
      <c r="AD7" s="15"/>
      <c r="AE7" s="16"/>
      <c r="AF7" s="28"/>
      <c r="AG7" s="28"/>
      <c r="AH7" s="109"/>
      <c r="AL7" s="14"/>
      <c r="AM7" s="15"/>
      <c r="AN7" s="16"/>
      <c r="AO7" s="28"/>
      <c r="AP7" s="28"/>
      <c r="AQ7" s="109"/>
      <c r="AU7" s="192">
        <v>0</v>
      </c>
      <c r="AV7" s="191" t="s">
        <v>221</v>
      </c>
      <c r="AW7" s="16"/>
      <c r="AX7" s="28"/>
      <c r="AY7" s="28">
        <v>1</v>
      </c>
      <c r="AZ7" s="109"/>
      <c r="BD7" s="192">
        <v>0</v>
      </c>
      <c r="BE7" s="191" t="s">
        <v>221</v>
      </c>
      <c r="BF7" s="16"/>
      <c r="BG7" s="28"/>
      <c r="BH7" s="28">
        <v>1</v>
      </c>
      <c r="BI7" s="109"/>
    </row>
    <row r="8" spans="1:61" x14ac:dyDescent="0.25">
      <c r="B8" s="22">
        <v>1</v>
      </c>
      <c r="C8" s="23" t="s">
        <v>220</v>
      </c>
      <c r="D8" s="119">
        <v>433.28331199682043</v>
      </c>
      <c r="E8" s="29">
        <v>0.1094</v>
      </c>
      <c r="F8" s="29">
        <v>0.61560000000000004</v>
      </c>
      <c r="G8" s="110">
        <v>0.27500000000000002</v>
      </c>
      <c r="K8" s="22">
        <v>1</v>
      </c>
      <c r="L8" s="23" t="s">
        <v>220</v>
      </c>
      <c r="M8" s="24">
        <v>334.16545263157991</v>
      </c>
      <c r="N8" s="29">
        <v>0.21941865159467097</v>
      </c>
      <c r="O8" s="29">
        <f>100%-N8-P8</f>
        <v>0.32882519176423092</v>
      </c>
      <c r="P8" s="110">
        <v>0.45175615664109808</v>
      </c>
      <c r="T8" s="22">
        <v>1</v>
      </c>
      <c r="U8" s="23" t="s">
        <v>220</v>
      </c>
      <c r="V8" s="24">
        <v>1068.2869556840064</v>
      </c>
      <c r="W8" s="29">
        <v>1.3872374157748713E-3</v>
      </c>
      <c r="X8" s="29">
        <f>100%-W8-Y8</f>
        <v>0.89714625445897744</v>
      </c>
      <c r="Y8" s="110">
        <v>0.10146650812524773</v>
      </c>
      <c r="AC8" s="22"/>
      <c r="AD8" s="23"/>
      <c r="AE8" s="24"/>
      <c r="AF8" s="29"/>
      <c r="AG8" s="29"/>
      <c r="AH8" s="110"/>
      <c r="AL8" s="22"/>
      <c r="AM8" s="23"/>
      <c r="AN8" s="24"/>
      <c r="AO8" s="29"/>
      <c r="AP8" s="29"/>
      <c r="AQ8" s="110"/>
      <c r="AU8" s="22">
        <v>1</v>
      </c>
      <c r="AV8" s="23" t="s">
        <v>220</v>
      </c>
      <c r="AW8" s="24">
        <v>334.16545263157991</v>
      </c>
      <c r="AX8" s="29">
        <v>0.21941865159467097</v>
      </c>
      <c r="AY8" s="29">
        <f>100%-AX8-AZ8</f>
        <v>0.32882519176423092</v>
      </c>
      <c r="AZ8" s="110">
        <v>0.45175615664109808</v>
      </c>
      <c r="BD8" s="22">
        <v>1</v>
      </c>
      <c r="BE8" s="23" t="s">
        <v>220</v>
      </c>
      <c r="BF8" s="24">
        <v>1068.2869556840064</v>
      </c>
      <c r="BG8" s="29">
        <v>1.3872374157748713E-3</v>
      </c>
      <c r="BH8" s="29">
        <f>100%-BG8-BI8</f>
        <v>0.89714625445897744</v>
      </c>
      <c r="BI8" s="110">
        <v>0.10146650812524773</v>
      </c>
    </row>
    <row r="9" spans="1:61" x14ac:dyDescent="0.25">
      <c r="B9" s="22">
        <v>2</v>
      </c>
      <c r="C9" s="23" t="s">
        <v>222</v>
      </c>
      <c r="D9" s="119">
        <v>954.36694356603266</v>
      </c>
      <c r="E9" s="29">
        <v>0.1361</v>
      </c>
      <c r="F9" s="29">
        <v>0.14430000000000001</v>
      </c>
      <c r="G9" s="110">
        <v>0.71960000000000002</v>
      </c>
      <c r="K9" s="22">
        <v>2</v>
      </c>
      <c r="L9" s="23" t="s">
        <v>222</v>
      </c>
      <c r="M9" s="24">
        <v>389.87654477010102</v>
      </c>
      <c r="N9" s="29">
        <v>0.22103350827614049</v>
      </c>
      <c r="O9" s="29">
        <f t="shared" ref="O9:O10" si="0">100%-N9-P9</f>
        <v>0.24929350020185703</v>
      </c>
      <c r="P9" s="110">
        <v>0.52967299152200242</v>
      </c>
      <c r="T9" s="22">
        <v>2</v>
      </c>
      <c r="U9" s="23" t="s">
        <v>222</v>
      </c>
      <c r="V9" s="24">
        <v>1324.2636382068058</v>
      </c>
      <c r="W9" s="29">
        <v>2.3781212841854932E-3</v>
      </c>
      <c r="X9" s="29">
        <f t="shared" ref="X9:X10" si="1">100%-W9-Y9</f>
        <v>0.12029330162504959</v>
      </c>
      <c r="Y9" s="110">
        <v>0.87732857709076495</v>
      </c>
      <c r="AC9" s="22"/>
      <c r="AD9" s="23"/>
      <c r="AE9" s="24"/>
      <c r="AF9" s="29"/>
      <c r="AG9" s="29"/>
      <c r="AH9" s="110"/>
      <c r="AL9" s="22"/>
      <c r="AM9" s="23"/>
      <c r="AN9" s="24"/>
      <c r="AO9" s="29"/>
      <c r="AP9" s="29"/>
      <c r="AQ9" s="110"/>
      <c r="AU9" s="22">
        <v>2</v>
      </c>
      <c r="AV9" s="23" t="s">
        <v>222</v>
      </c>
      <c r="AW9" s="24">
        <v>389.87654477010102</v>
      </c>
      <c r="AX9" s="29">
        <v>0.22103350827614049</v>
      </c>
      <c r="AY9" s="29">
        <f t="shared" ref="AY9:AY10" si="2">100%-AX9-AZ9</f>
        <v>0.24929350020185703</v>
      </c>
      <c r="AZ9" s="110">
        <v>0.52967299152200242</v>
      </c>
      <c r="BD9" s="22">
        <v>2</v>
      </c>
      <c r="BE9" s="23" t="s">
        <v>222</v>
      </c>
      <c r="BF9" s="24">
        <v>1324.2636382068058</v>
      </c>
      <c r="BG9" s="29">
        <v>2.3781212841854932E-3</v>
      </c>
      <c r="BH9" s="29">
        <f t="shared" ref="BH9:BH10" si="3">100%-BG9-BI9</f>
        <v>0.12029330162504959</v>
      </c>
      <c r="BI9" s="110">
        <v>0.87732857709076495</v>
      </c>
    </row>
    <row r="10" spans="1:61" x14ac:dyDescent="0.25">
      <c r="B10" s="18">
        <v>3</v>
      </c>
      <c r="C10" s="19" t="s">
        <v>223</v>
      </c>
      <c r="D10" s="121">
        <v>1050.4171751410081</v>
      </c>
      <c r="E10" s="30">
        <v>0.1777</v>
      </c>
      <c r="F10" s="30">
        <v>8.8999999999999999E-3</v>
      </c>
      <c r="G10" s="111">
        <v>0.81340000000000001</v>
      </c>
      <c r="K10" s="18">
        <v>3</v>
      </c>
      <c r="L10" s="19" t="s">
        <v>223</v>
      </c>
      <c r="M10" s="20">
        <v>529.0432006594441</v>
      </c>
      <c r="N10" s="30">
        <v>0.22305207912797739</v>
      </c>
      <c r="O10" s="30">
        <f t="shared" si="0"/>
        <v>0.14291481631005243</v>
      </c>
      <c r="P10" s="111">
        <v>0.63403310456197015</v>
      </c>
      <c r="T10" s="18">
        <v>3</v>
      </c>
      <c r="U10" s="19" t="s">
        <v>223</v>
      </c>
      <c r="V10" s="20">
        <v>1437.2413067150678</v>
      </c>
      <c r="W10" s="30">
        <v>2.3781212841854932E-3</v>
      </c>
      <c r="X10" s="30">
        <f t="shared" si="1"/>
        <v>1.7241379310344862E-2</v>
      </c>
      <c r="Y10" s="111">
        <v>0.98038049940546967</v>
      </c>
      <c r="AC10" s="14"/>
      <c r="AD10" s="15"/>
      <c r="AE10" s="17"/>
      <c r="AF10" s="29"/>
      <c r="AG10" s="29"/>
      <c r="AH10" s="110"/>
      <c r="AL10" s="14"/>
      <c r="AM10" s="15"/>
      <c r="AN10" s="17"/>
      <c r="AO10" s="29"/>
      <c r="AP10" s="29"/>
      <c r="AQ10" s="110"/>
      <c r="AU10" s="18">
        <v>3</v>
      </c>
      <c r="AV10" s="19" t="s">
        <v>223</v>
      </c>
      <c r="AW10" s="20">
        <v>529.0432006594441</v>
      </c>
      <c r="AX10" s="30">
        <v>0.22305207912797739</v>
      </c>
      <c r="AY10" s="30">
        <f t="shared" si="2"/>
        <v>0.14291481631005243</v>
      </c>
      <c r="AZ10" s="111">
        <v>0.63403310456197015</v>
      </c>
      <c r="BD10" s="18">
        <v>3</v>
      </c>
      <c r="BE10" s="19" t="s">
        <v>223</v>
      </c>
      <c r="BF10" s="20">
        <v>1437.2413067150678</v>
      </c>
      <c r="BG10" s="30">
        <v>2.3781212841854932E-3</v>
      </c>
      <c r="BH10" s="30">
        <f t="shared" si="3"/>
        <v>1.7241379310344862E-2</v>
      </c>
      <c r="BI10" s="111">
        <v>0.98038049940546967</v>
      </c>
    </row>
    <row r="11" spans="1:61" s="51" customFormat="1" x14ac:dyDescent="0.25">
      <c r="B11" s="194"/>
      <c r="C11" s="195"/>
      <c r="D11" s="196"/>
      <c r="E11" s="197"/>
      <c r="F11" s="197"/>
      <c r="G11" s="198"/>
      <c r="K11" s="194"/>
      <c r="L11" s="199"/>
      <c r="M11" s="200"/>
      <c r="N11" s="197"/>
      <c r="O11" s="197"/>
      <c r="P11" s="198"/>
      <c r="T11" s="194"/>
      <c r="U11" s="199"/>
      <c r="V11" s="200"/>
      <c r="W11" s="197"/>
      <c r="X11" s="197"/>
      <c r="Y11" s="198"/>
      <c r="AC11" s="194"/>
      <c r="AD11" s="199"/>
      <c r="AE11" s="200"/>
      <c r="AF11" s="197"/>
      <c r="AG11" s="197"/>
      <c r="AH11" s="198"/>
      <c r="AL11" s="194"/>
      <c r="AM11" s="199"/>
      <c r="AN11" s="200"/>
      <c r="AO11" s="197"/>
      <c r="AP11" s="197"/>
      <c r="AQ11" s="198"/>
      <c r="AU11" s="194"/>
      <c r="AV11" s="199"/>
      <c r="AW11" s="200"/>
      <c r="AX11" s="197"/>
      <c r="AY11" s="197"/>
      <c r="AZ11" s="198"/>
      <c r="BD11" s="194"/>
      <c r="BE11" s="199"/>
      <c r="BF11" s="200"/>
      <c r="BG11" s="197"/>
      <c r="BH11" s="197"/>
      <c r="BI11" s="198"/>
    </row>
    <row r="17" spans="2:43" x14ac:dyDescent="0.25">
      <c r="B17" s="1" t="s">
        <v>10</v>
      </c>
      <c r="C17" s="2"/>
      <c r="D17" s="21"/>
      <c r="E17" s="2"/>
      <c r="F17" s="2" t="str">
        <f>$F$2</f>
        <v>MHGF Increment 6</v>
      </c>
      <c r="G17" s="106"/>
      <c r="K17" s="1" t="s">
        <v>146</v>
      </c>
      <c r="L17" s="2"/>
      <c r="M17" s="21"/>
      <c r="N17" s="2"/>
      <c r="O17" s="2" t="str">
        <f>$F$2</f>
        <v>MHGF Increment 6</v>
      </c>
      <c r="P17" s="106"/>
      <c r="T17" s="1" t="s">
        <v>147</v>
      </c>
      <c r="U17" s="2"/>
      <c r="V17" s="21"/>
      <c r="W17" s="2"/>
      <c r="X17" s="2" t="str">
        <f>$F$2</f>
        <v>MHGF Increment 6</v>
      </c>
      <c r="Y17" s="106"/>
      <c r="AC17" s="1"/>
      <c r="AD17" s="2"/>
      <c r="AE17" s="21"/>
      <c r="AF17" s="2"/>
      <c r="AG17" s="2"/>
      <c r="AH17" s="106"/>
      <c r="AL17" s="1"/>
      <c r="AM17" s="2"/>
      <c r="AN17" s="21"/>
      <c r="AO17" s="2"/>
      <c r="AP17" s="2"/>
      <c r="AQ17" s="106"/>
    </row>
    <row r="18" spans="2:43" x14ac:dyDescent="0.25">
      <c r="B18" s="3"/>
      <c r="C18" s="4"/>
      <c r="D18" s="254"/>
      <c r="E18" s="255"/>
      <c r="F18" s="255"/>
      <c r="G18" s="256"/>
      <c r="K18" s="3"/>
      <c r="L18" s="139"/>
      <c r="M18" s="252"/>
      <c r="N18" s="252"/>
      <c r="O18" s="252"/>
      <c r="P18" s="253"/>
      <c r="T18" s="3"/>
      <c r="U18" s="139"/>
      <c r="V18" s="252"/>
      <c r="W18" s="252"/>
      <c r="X18" s="252"/>
      <c r="Y18" s="253"/>
      <c r="AC18" s="3"/>
      <c r="AD18" s="4"/>
      <c r="AE18" s="252"/>
      <c r="AF18" s="252"/>
      <c r="AG18" s="252"/>
      <c r="AH18" s="253"/>
      <c r="AL18" s="3"/>
      <c r="AM18" s="4"/>
      <c r="AN18" s="252"/>
      <c r="AO18" s="252"/>
      <c r="AP18" s="252"/>
      <c r="AQ18" s="253"/>
    </row>
    <row r="19" spans="2:43" x14ac:dyDescent="0.25">
      <c r="B19" s="5"/>
      <c r="C19" s="8"/>
      <c r="D19" s="116" t="s">
        <v>0</v>
      </c>
      <c r="E19" s="25" t="s">
        <v>1</v>
      </c>
      <c r="F19" s="26" t="s">
        <v>2</v>
      </c>
      <c r="G19" s="107" t="s">
        <v>1</v>
      </c>
      <c r="K19" s="5"/>
      <c r="L19" s="6"/>
      <c r="M19" s="7" t="s">
        <v>0</v>
      </c>
      <c r="N19" s="25" t="s">
        <v>1</v>
      </c>
      <c r="O19" s="26" t="s">
        <v>2</v>
      </c>
      <c r="P19" s="107" t="s">
        <v>1</v>
      </c>
      <c r="T19" s="5"/>
      <c r="U19" s="6"/>
      <c r="V19" s="7" t="s">
        <v>0</v>
      </c>
      <c r="W19" s="25" t="s">
        <v>1</v>
      </c>
      <c r="X19" s="26" t="s">
        <v>2</v>
      </c>
      <c r="Y19" s="107" t="s">
        <v>1</v>
      </c>
      <c r="AC19" s="5"/>
      <c r="AD19" s="6"/>
      <c r="AE19" s="7"/>
      <c r="AF19" s="25"/>
      <c r="AG19" s="26"/>
      <c r="AH19" s="107"/>
      <c r="AL19" s="5"/>
      <c r="AM19" s="6"/>
      <c r="AN19" s="7"/>
      <c r="AO19" s="25"/>
      <c r="AP19" s="26"/>
      <c r="AQ19" s="107"/>
    </row>
    <row r="20" spans="2:43" x14ac:dyDescent="0.25">
      <c r="B20" s="9" t="s">
        <v>3</v>
      </c>
      <c r="C20" s="112" t="s">
        <v>11</v>
      </c>
      <c r="D20" s="116" t="s">
        <v>4</v>
      </c>
      <c r="E20" s="25" t="s">
        <v>5</v>
      </c>
      <c r="F20" s="25" t="s">
        <v>6</v>
      </c>
      <c r="G20" s="107" t="s">
        <v>7</v>
      </c>
      <c r="K20" s="9" t="s">
        <v>3</v>
      </c>
      <c r="L20" s="10" t="s">
        <v>11</v>
      </c>
      <c r="M20" s="11" t="s">
        <v>4</v>
      </c>
      <c r="N20" s="27" t="s">
        <v>5</v>
      </c>
      <c r="O20" s="27" t="s">
        <v>6</v>
      </c>
      <c r="P20" s="108" t="s">
        <v>7</v>
      </c>
      <c r="T20" s="9" t="s">
        <v>3</v>
      </c>
      <c r="U20" s="10" t="s">
        <v>11</v>
      </c>
      <c r="V20" s="11" t="s">
        <v>4</v>
      </c>
      <c r="W20" s="27" t="s">
        <v>5</v>
      </c>
      <c r="X20" s="27" t="s">
        <v>6</v>
      </c>
      <c r="Y20" s="108" t="s">
        <v>7</v>
      </c>
      <c r="AC20" s="9"/>
      <c r="AD20" s="10"/>
      <c r="AE20" s="11"/>
      <c r="AF20" s="27"/>
      <c r="AG20" s="27"/>
      <c r="AH20" s="108"/>
      <c r="AL20" s="9"/>
      <c r="AM20" s="10"/>
      <c r="AN20" s="11"/>
      <c r="AO20" s="27"/>
      <c r="AP20" s="27"/>
      <c r="AQ20" s="108"/>
    </row>
    <row r="21" spans="2:43" x14ac:dyDescent="0.25">
      <c r="B21" s="12" t="s">
        <v>224</v>
      </c>
      <c r="C21" s="113"/>
      <c r="D21" s="122"/>
      <c r="E21" s="114"/>
      <c r="F21" s="114"/>
      <c r="G21" s="115"/>
      <c r="K21" s="12" t="s">
        <v>224</v>
      </c>
      <c r="L21" s="13"/>
      <c r="M21" s="7"/>
      <c r="N21" s="25"/>
      <c r="O21" s="25"/>
      <c r="P21" s="107"/>
      <c r="T21" s="12" t="s">
        <v>224</v>
      </c>
      <c r="U21" s="13"/>
      <c r="V21" s="7"/>
      <c r="W21" s="25"/>
      <c r="X21" s="25"/>
      <c r="Y21" s="107"/>
      <c r="AC21" s="12"/>
      <c r="AD21" s="13"/>
      <c r="AE21" s="7"/>
      <c r="AF21" s="25"/>
      <c r="AG21" s="25"/>
      <c r="AH21" s="107"/>
      <c r="AL21" s="12"/>
      <c r="AM21" s="13"/>
      <c r="AN21" s="7"/>
      <c r="AO21" s="25"/>
      <c r="AP21" s="25"/>
      <c r="AQ21" s="107"/>
    </row>
    <row r="22" spans="2:43" x14ac:dyDescent="0.25">
      <c r="B22" s="192">
        <v>0</v>
      </c>
      <c r="C22" s="191" t="s">
        <v>221</v>
      </c>
      <c r="D22" s="118"/>
      <c r="E22" s="28"/>
      <c r="F22" s="28">
        <v>1</v>
      </c>
      <c r="G22" s="109"/>
      <c r="K22" s="192">
        <v>0</v>
      </c>
      <c r="L22" s="191" t="s">
        <v>221</v>
      </c>
      <c r="M22" s="16"/>
      <c r="N22" s="28"/>
      <c r="O22" s="28">
        <v>1</v>
      </c>
      <c r="P22" s="109"/>
      <c r="T22" s="192">
        <v>0</v>
      </c>
      <c r="U22" s="191" t="s">
        <v>221</v>
      </c>
      <c r="V22" s="16"/>
      <c r="W22" s="28"/>
      <c r="X22" s="28">
        <v>1</v>
      </c>
      <c r="Y22" s="109"/>
      <c r="AC22" s="14"/>
      <c r="AD22" s="15"/>
      <c r="AE22" s="16"/>
      <c r="AF22" s="28"/>
      <c r="AG22" s="28"/>
      <c r="AH22" s="109"/>
      <c r="AL22" s="14"/>
      <c r="AM22" s="15"/>
      <c r="AN22" s="16"/>
      <c r="AO22" s="28"/>
      <c r="AP22" s="28"/>
      <c r="AQ22" s="109"/>
    </row>
    <row r="23" spans="2:43" x14ac:dyDescent="0.25">
      <c r="B23" s="22">
        <v>1</v>
      </c>
      <c r="C23" s="23" t="s">
        <v>220</v>
      </c>
      <c r="D23" s="119">
        <v>504.99165295073556</v>
      </c>
      <c r="E23" s="29">
        <v>7.3131182098264955E-2</v>
      </c>
      <c r="F23" s="29">
        <v>0.66012647964974869</v>
      </c>
      <c r="G23" s="110">
        <v>0.2667423382519864</v>
      </c>
      <c r="K23" s="22">
        <v>1</v>
      </c>
      <c r="L23" s="23" t="s">
        <v>220</v>
      </c>
      <c r="M23" s="24">
        <v>394.53637769188236</v>
      </c>
      <c r="N23" s="29">
        <v>0.14639713074665797</v>
      </c>
      <c r="O23" s="29">
        <f>100%-N23-P23</f>
        <v>0.4095207042712749</v>
      </c>
      <c r="P23" s="110">
        <v>0.44408216498206715</v>
      </c>
      <c r="T23" s="22">
        <v>1</v>
      </c>
      <c r="U23" s="23" t="s">
        <v>220</v>
      </c>
      <c r="V23" s="24">
        <v>1206.8667719298246</v>
      </c>
      <c r="W23" s="29">
        <v>6.4516129032258064E-4</v>
      </c>
      <c r="X23" s="29">
        <f>100%-W23-Y23</f>
        <v>0.90806451612903227</v>
      </c>
      <c r="Y23" s="110">
        <v>9.1290322580645164E-2</v>
      </c>
      <c r="AC23" s="22"/>
      <c r="AD23" s="23"/>
      <c r="AE23" s="24"/>
      <c r="AF23" s="29"/>
      <c r="AG23" s="29"/>
      <c r="AH23" s="110"/>
      <c r="AL23" s="22"/>
      <c r="AM23" s="23"/>
      <c r="AN23" s="24"/>
      <c r="AO23" s="29"/>
      <c r="AP23" s="29"/>
      <c r="AQ23" s="110"/>
    </row>
    <row r="24" spans="2:43" x14ac:dyDescent="0.25">
      <c r="B24" s="22">
        <v>2</v>
      </c>
      <c r="C24" s="23" t="s">
        <v>222</v>
      </c>
      <c r="D24" s="119">
        <v>1166.9565938468027</v>
      </c>
      <c r="E24" s="29">
        <v>8.8697908221177235E-2</v>
      </c>
      <c r="F24" s="29">
        <v>0.21063726285065673</v>
      </c>
      <c r="G24" s="110">
        <v>0.70066482892816606</v>
      </c>
      <c r="K24" s="22">
        <v>2</v>
      </c>
      <c r="L24" s="23" t="s">
        <v>222</v>
      </c>
      <c r="M24" s="24">
        <v>431.6550610053684</v>
      </c>
      <c r="N24" s="29">
        <v>0.14835343984349528</v>
      </c>
      <c r="O24" s="29">
        <f t="shared" ref="O24:O25" si="4">100%-N24-P24</f>
        <v>0.331920443430062</v>
      </c>
      <c r="P24" s="110">
        <v>0.51972611672644276</v>
      </c>
      <c r="T24" s="22">
        <v>2</v>
      </c>
      <c r="U24" s="23" t="s">
        <v>222</v>
      </c>
      <c r="V24" s="24">
        <v>1573.4086358425641</v>
      </c>
      <c r="W24" s="29">
        <v>6.4516129032258064E-4</v>
      </c>
      <c r="X24" s="29">
        <f t="shared" ref="X24:X25" si="5">100%-W24-Y24</f>
        <v>0.1558064516129033</v>
      </c>
      <c r="Y24" s="110">
        <v>0.84354838709677415</v>
      </c>
      <c r="AC24" s="22"/>
      <c r="AD24" s="23"/>
      <c r="AE24" s="24"/>
      <c r="AF24" s="29"/>
      <c r="AG24" s="29"/>
      <c r="AH24" s="110"/>
      <c r="AL24" s="22"/>
      <c r="AM24" s="23"/>
      <c r="AN24" s="24"/>
      <c r="AO24" s="29"/>
      <c r="AP24" s="29"/>
      <c r="AQ24" s="110"/>
    </row>
    <row r="25" spans="2:43" x14ac:dyDescent="0.25">
      <c r="B25" s="18">
        <v>3</v>
      </c>
      <c r="C25" s="19" t="s">
        <v>223</v>
      </c>
      <c r="D25" s="121">
        <v>1228.1360809401544</v>
      </c>
      <c r="E25" s="30">
        <v>0.13588454678125506</v>
      </c>
      <c r="F25" s="30">
        <v>3.2430679422733907E-4</v>
      </c>
      <c r="G25" s="111">
        <v>0.8637911464245176</v>
      </c>
      <c r="K25" s="18">
        <v>3</v>
      </c>
      <c r="L25" s="19" t="s">
        <v>223</v>
      </c>
      <c r="M25" s="20">
        <v>540.8473837700775</v>
      </c>
      <c r="N25" s="30">
        <v>0.15096185197261167</v>
      </c>
      <c r="O25" s="30">
        <f t="shared" si="4"/>
        <v>0.22856211281382455</v>
      </c>
      <c r="P25" s="111">
        <v>0.62047603521356376</v>
      </c>
      <c r="T25" s="18">
        <v>3</v>
      </c>
      <c r="U25" s="19" t="s">
        <v>223</v>
      </c>
      <c r="V25" s="20">
        <v>1714.1402967741935</v>
      </c>
      <c r="W25" s="30">
        <v>6.4516129032258064E-4</v>
      </c>
      <c r="X25" s="30">
        <f t="shared" si="5"/>
        <v>0</v>
      </c>
      <c r="Y25" s="111">
        <v>0.99935483870967745</v>
      </c>
      <c r="AC25" s="14"/>
      <c r="AD25" s="15"/>
      <c r="AE25" s="17"/>
      <c r="AF25" s="29"/>
      <c r="AG25" s="29"/>
      <c r="AH25" s="110"/>
      <c r="AL25" s="14"/>
      <c r="AM25" s="15"/>
      <c r="AN25" s="17"/>
      <c r="AO25" s="29"/>
      <c r="AP25" s="29"/>
      <c r="AQ25" s="110"/>
    </row>
    <row r="26" spans="2:43" s="51" customFormat="1" x14ac:dyDescent="0.25">
      <c r="B26" s="194"/>
      <c r="C26" s="195"/>
      <c r="D26" s="196"/>
      <c r="E26" s="197"/>
      <c r="F26" s="197"/>
      <c r="G26" s="198"/>
      <c r="K26" s="194"/>
      <c r="L26" s="199"/>
      <c r="M26" s="200"/>
      <c r="N26" s="197"/>
      <c r="O26" s="197"/>
      <c r="P26" s="198"/>
      <c r="T26" s="194"/>
      <c r="U26" s="199"/>
      <c r="V26" s="200"/>
      <c r="W26" s="197"/>
      <c r="X26" s="197"/>
      <c r="Y26" s="198"/>
      <c r="AC26" s="194"/>
      <c r="AD26" s="199"/>
      <c r="AE26" s="200"/>
      <c r="AF26" s="197"/>
      <c r="AG26" s="197"/>
      <c r="AH26" s="198"/>
      <c r="AL26" s="194"/>
      <c r="AM26" s="199"/>
      <c r="AN26" s="200"/>
      <c r="AO26" s="197"/>
      <c r="AP26" s="197"/>
      <c r="AQ26" s="198"/>
    </row>
    <row r="32" spans="2:43" x14ac:dyDescent="0.25">
      <c r="B32" s="1" t="s">
        <v>12</v>
      </c>
      <c r="C32" s="2"/>
      <c r="D32" s="21"/>
      <c r="E32" s="2"/>
      <c r="F32" s="2" t="str">
        <f>$F$2</f>
        <v>MHGF Increment 6</v>
      </c>
      <c r="G32" s="106"/>
      <c r="K32" s="1" t="s">
        <v>150</v>
      </c>
      <c r="L32" s="2"/>
      <c r="M32" s="21"/>
      <c r="N32" s="2"/>
      <c r="O32" s="2" t="str">
        <f>$F$2</f>
        <v>MHGF Increment 6</v>
      </c>
      <c r="P32" s="106"/>
      <c r="T32" s="1" t="s">
        <v>151</v>
      </c>
      <c r="U32" s="2"/>
      <c r="V32" s="21"/>
      <c r="W32" s="2"/>
      <c r="X32" s="2" t="str">
        <f>$F$2</f>
        <v>MHGF Increment 6</v>
      </c>
      <c r="Y32" s="106"/>
      <c r="AC32" s="1"/>
      <c r="AD32" s="2"/>
      <c r="AE32" s="21"/>
      <c r="AF32" s="2"/>
      <c r="AG32" s="2"/>
      <c r="AH32" s="106"/>
      <c r="AL32" s="1"/>
      <c r="AM32" s="2"/>
      <c r="AN32" s="21"/>
      <c r="AO32" s="2"/>
      <c r="AP32" s="2"/>
      <c r="AQ32" s="106"/>
    </row>
    <row r="33" spans="1:44" x14ac:dyDescent="0.25">
      <c r="B33" s="3"/>
      <c r="C33" s="4"/>
      <c r="D33" s="254"/>
      <c r="E33" s="255"/>
      <c r="F33" s="255"/>
      <c r="G33" s="256"/>
      <c r="K33" s="3"/>
      <c r="L33" s="4"/>
      <c r="M33" s="252"/>
      <c r="N33" s="252"/>
      <c r="O33" s="252"/>
      <c r="P33" s="253"/>
      <c r="T33" s="3"/>
      <c r="U33" s="4"/>
      <c r="V33" s="252"/>
      <c r="W33" s="252"/>
      <c r="X33" s="252"/>
      <c r="Y33" s="253"/>
      <c r="AC33" s="3"/>
      <c r="AD33" s="4"/>
      <c r="AE33" s="252"/>
      <c r="AF33" s="252"/>
      <c r="AG33" s="252"/>
      <c r="AH33" s="253"/>
      <c r="AL33" s="3"/>
      <c r="AM33" s="4"/>
      <c r="AN33" s="252"/>
      <c r="AO33" s="252"/>
      <c r="AP33" s="252"/>
      <c r="AQ33" s="253"/>
    </row>
    <row r="34" spans="1:44" x14ac:dyDescent="0.25">
      <c r="B34" s="5"/>
      <c r="C34" s="8"/>
      <c r="D34" s="116" t="s">
        <v>0</v>
      </c>
      <c r="E34" s="25" t="s">
        <v>1</v>
      </c>
      <c r="F34" s="26" t="s">
        <v>2</v>
      </c>
      <c r="G34" s="107" t="s">
        <v>1</v>
      </c>
      <c r="K34" s="5"/>
      <c r="L34" s="6"/>
      <c r="M34" s="7" t="s">
        <v>0</v>
      </c>
      <c r="N34" s="25" t="s">
        <v>1</v>
      </c>
      <c r="O34" s="26" t="s">
        <v>2</v>
      </c>
      <c r="P34" s="107" t="s">
        <v>1</v>
      </c>
      <c r="T34" s="5"/>
      <c r="U34" s="6"/>
      <c r="V34" s="7" t="s">
        <v>0</v>
      </c>
      <c r="W34" s="25" t="s">
        <v>1</v>
      </c>
      <c r="X34" s="26" t="s">
        <v>2</v>
      </c>
      <c r="Y34" s="107" t="s">
        <v>1</v>
      </c>
      <c r="AC34" s="5"/>
      <c r="AD34" s="6"/>
      <c r="AE34" s="7"/>
      <c r="AF34" s="25"/>
      <c r="AG34" s="26"/>
      <c r="AH34" s="107"/>
      <c r="AL34" s="5"/>
      <c r="AM34" s="6"/>
      <c r="AN34" s="7"/>
      <c r="AO34" s="25"/>
      <c r="AP34" s="26"/>
      <c r="AQ34" s="107"/>
    </row>
    <row r="35" spans="1:44" x14ac:dyDescent="0.25">
      <c r="B35" s="9" t="s">
        <v>3</v>
      </c>
      <c r="C35" s="112" t="s">
        <v>11</v>
      </c>
      <c r="D35" s="117" t="s">
        <v>4</v>
      </c>
      <c r="E35" s="27" t="s">
        <v>5</v>
      </c>
      <c r="F35" s="27" t="s">
        <v>6</v>
      </c>
      <c r="G35" s="108" t="s">
        <v>7</v>
      </c>
      <c r="K35" s="9" t="s">
        <v>3</v>
      </c>
      <c r="L35" s="10" t="s">
        <v>11</v>
      </c>
      <c r="M35" s="11" t="s">
        <v>4</v>
      </c>
      <c r="N35" s="27" t="s">
        <v>5</v>
      </c>
      <c r="O35" s="27" t="s">
        <v>6</v>
      </c>
      <c r="P35" s="108" t="s">
        <v>7</v>
      </c>
      <c r="T35" s="9" t="s">
        <v>3</v>
      </c>
      <c r="U35" s="10" t="s">
        <v>11</v>
      </c>
      <c r="V35" s="11" t="s">
        <v>4</v>
      </c>
      <c r="W35" s="27" t="s">
        <v>5</v>
      </c>
      <c r="X35" s="27" t="s">
        <v>6</v>
      </c>
      <c r="Y35" s="108" t="s">
        <v>7</v>
      </c>
      <c r="AC35" s="9"/>
      <c r="AD35" s="10"/>
      <c r="AE35" s="11"/>
      <c r="AF35" s="27"/>
      <c r="AG35" s="27"/>
      <c r="AH35" s="108"/>
      <c r="AL35" s="9"/>
      <c r="AM35" s="10"/>
      <c r="AN35" s="11"/>
      <c r="AO35" s="27"/>
      <c r="AP35" s="27"/>
      <c r="AQ35" s="108"/>
    </row>
    <row r="36" spans="1:44" x14ac:dyDescent="0.25">
      <c r="B36" s="12" t="s">
        <v>224</v>
      </c>
      <c r="C36" s="113"/>
      <c r="D36" s="116"/>
      <c r="E36" s="25"/>
      <c r="F36" s="25"/>
      <c r="G36" s="107"/>
      <c r="K36" s="12" t="s">
        <v>224</v>
      </c>
      <c r="L36" s="13"/>
      <c r="M36" s="7"/>
      <c r="N36" s="25"/>
      <c r="O36" s="25"/>
      <c r="P36" s="107"/>
      <c r="T36" s="12" t="s">
        <v>224</v>
      </c>
      <c r="U36" s="13"/>
      <c r="V36" s="7"/>
      <c r="W36" s="25"/>
      <c r="X36" s="25"/>
      <c r="Y36" s="107"/>
      <c r="AC36" s="12"/>
      <c r="AD36" s="13"/>
      <c r="AE36" s="7"/>
      <c r="AF36" s="25"/>
      <c r="AG36" s="25"/>
      <c r="AH36" s="107"/>
      <c r="AL36" s="12"/>
      <c r="AM36" s="13"/>
      <c r="AN36" s="7"/>
      <c r="AO36" s="25"/>
      <c r="AP36" s="25"/>
      <c r="AQ36" s="107"/>
    </row>
    <row r="37" spans="1:44" x14ac:dyDescent="0.25">
      <c r="B37" s="192">
        <v>0</v>
      </c>
      <c r="C37" s="191" t="s">
        <v>221</v>
      </c>
      <c r="D37" s="118"/>
      <c r="E37" s="28"/>
      <c r="F37" s="28">
        <v>1</v>
      </c>
      <c r="G37" s="109"/>
      <c r="K37" s="210">
        <v>0</v>
      </c>
      <c r="L37" s="191" t="s">
        <v>221</v>
      </c>
      <c r="M37" s="16"/>
      <c r="N37" s="28"/>
      <c r="O37" s="28">
        <v>1</v>
      </c>
      <c r="P37" s="109"/>
      <c r="T37" s="192">
        <v>0</v>
      </c>
      <c r="U37" s="191" t="s">
        <v>221</v>
      </c>
      <c r="V37" s="16"/>
      <c r="W37" s="28"/>
      <c r="X37" s="28">
        <v>1</v>
      </c>
      <c r="Y37" s="109"/>
      <c r="AC37" s="14"/>
      <c r="AD37" s="15"/>
      <c r="AE37" s="16"/>
      <c r="AF37" s="28"/>
      <c r="AG37" s="28"/>
      <c r="AH37" s="109"/>
      <c r="AL37" s="14"/>
      <c r="AM37" s="15"/>
      <c r="AN37" s="16"/>
      <c r="AO37" s="28"/>
      <c r="AP37" s="28"/>
      <c r="AQ37" s="109"/>
    </row>
    <row r="38" spans="1:44" x14ac:dyDescent="0.25">
      <c r="B38" s="22">
        <v>1</v>
      </c>
      <c r="C38" s="23" t="s">
        <v>220</v>
      </c>
      <c r="D38" s="119">
        <v>347.29893977748168</v>
      </c>
      <c r="E38" s="29">
        <v>0.16775371771458389</v>
      </c>
      <c r="F38" s="29">
        <v>0.54396034437777196</v>
      </c>
      <c r="G38" s="110">
        <v>0.28828593790764412</v>
      </c>
      <c r="K38" s="211">
        <v>1</v>
      </c>
      <c r="L38" s="23" t="s">
        <v>220</v>
      </c>
      <c r="M38" s="24">
        <v>261.95161822985466</v>
      </c>
      <c r="N38" s="29">
        <v>0.33810280869104398</v>
      </c>
      <c r="O38" s="29">
        <f>100%-N38-P38</f>
        <v>0.19766825649178588</v>
      </c>
      <c r="P38" s="110">
        <v>0.46422893481717009</v>
      </c>
      <c r="T38" s="22">
        <v>1</v>
      </c>
      <c r="U38" s="23" t="s">
        <v>220</v>
      </c>
      <c r="V38" s="24">
        <v>899.50384615384598</v>
      </c>
      <c r="W38" s="29">
        <v>2.5693730729701952E-3</v>
      </c>
      <c r="X38" s="29">
        <f>100%-W38-Y38</f>
        <v>0.87975334018499485</v>
      </c>
      <c r="Y38" s="110">
        <v>0.11767728674203494</v>
      </c>
      <c r="AC38" s="22"/>
      <c r="AD38" s="23"/>
      <c r="AE38" s="24"/>
      <c r="AF38" s="29"/>
      <c r="AG38" s="29"/>
      <c r="AH38" s="110"/>
      <c r="AL38" s="22"/>
      <c r="AM38" s="23"/>
      <c r="AN38" s="24"/>
      <c r="AO38" s="29"/>
      <c r="AP38" s="29"/>
      <c r="AQ38" s="110"/>
    </row>
    <row r="39" spans="1:44" x14ac:dyDescent="0.25">
      <c r="B39" s="22">
        <v>2</v>
      </c>
      <c r="C39" s="23" t="s">
        <v>222</v>
      </c>
      <c r="D39" s="119">
        <v>673.83389461867205</v>
      </c>
      <c r="E39" s="29">
        <v>0.21236629272110619</v>
      </c>
      <c r="F39" s="29">
        <v>3.7568484216018785E-2</v>
      </c>
      <c r="G39" s="110">
        <v>0.75006522306287504</v>
      </c>
      <c r="K39" s="211">
        <v>2</v>
      </c>
      <c r="L39" s="23" t="s">
        <v>222</v>
      </c>
      <c r="M39" s="24">
        <v>338.61655688622699</v>
      </c>
      <c r="N39" s="29">
        <v>0.33916269210386857</v>
      </c>
      <c r="O39" s="29">
        <f t="shared" ref="O39:O40" si="6">100%-N39-P39</f>
        <v>0.11499735029146785</v>
      </c>
      <c r="P39" s="110">
        <v>0.54583995760466353</v>
      </c>
      <c r="T39" s="22">
        <v>2</v>
      </c>
      <c r="U39" s="23" t="s">
        <v>222</v>
      </c>
      <c r="V39" s="24">
        <v>966.40828210757502</v>
      </c>
      <c r="W39" s="29">
        <v>5.1387461459403904E-3</v>
      </c>
      <c r="X39" s="29">
        <f t="shared" ref="X39:X40" si="7">100%-W39-Y39</f>
        <v>6.3720452209660938E-2</v>
      </c>
      <c r="Y39" s="110">
        <v>0.93114080164439872</v>
      </c>
      <c r="AC39" s="22"/>
      <c r="AD39" s="23"/>
      <c r="AE39" s="24"/>
      <c r="AF39" s="29"/>
      <c r="AG39" s="29"/>
      <c r="AH39" s="110"/>
      <c r="AL39" s="22"/>
      <c r="AM39" s="23"/>
      <c r="AN39" s="24"/>
      <c r="AO39" s="29"/>
      <c r="AP39" s="29"/>
      <c r="AQ39" s="110"/>
    </row>
    <row r="40" spans="1:44" x14ac:dyDescent="0.25">
      <c r="B40" s="14">
        <v>3</v>
      </c>
      <c r="C40" s="15" t="s">
        <v>223</v>
      </c>
      <c r="D40" s="120">
        <v>757.93531335464638</v>
      </c>
      <c r="E40" s="29">
        <v>0.24497782415862249</v>
      </c>
      <c r="F40" s="29">
        <v>2.269762588051135E-2</v>
      </c>
      <c r="G40" s="110">
        <v>0.73232454996086616</v>
      </c>
      <c r="K40" s="212">
        <v>3</v>
      </c>
      <c r="L40" s="19" t="s">
        <v>223</v>
      </c>
      <c r="M40" s="17">
        <v>514.18751063829791</v>
      </c>
      <c r="N40" s="29">
        <v>0.34022257551669316</v>
      </c>
      <c r="O40" s="29">
        <f t="shared" si="6"/>
        <v>3.7095919448859593E-3</v>
      </c>
      <c r="P40" s="110">
        <v>0.65606783253842083</v>
      </c>
      <c r="T40" s="14">
        <v>3</v>
      </c>
      <c r="U40" s="15" t="s">
        <v>223</v>
      </c>
      <c r="V40" s="17">
        <v>975.49473910704762</v>
      </c>
      <c r="W40" s="29">
        <v>5.1387461459403904E-3</v>
      </c>
      <c r="X40" s="29">
        <f t="shared" si="7"/>
        <v>4.4707091469681437E-2</v>
      </c>
      <c r="Y40" s="110">
        <v>0.95015416238437822</v>
      </c>
      <c r="AC40" s="14"/>
      <c r="AD40" s="15"/>
      <c r="AE40" s="17"/>
      <c r="AF40" s="29"/>
      <c r="AG40" s="29"/>
      <c r="AH40" s="110"/>
      <c r="AL40" s="14"/>
      <c r="AM40" s="15"/>
      <c r="AN40" s="17"/>
      <c r="AO40" s="29"/>
      <c r="AP40" s="29"/>
      <c r="AQ40" s="110"/>
    </row>
    <row r="41" spans="1:44" s="207" customFormat="1" x14ac:dyDescent="0.25">
      <c r="A41" s="201"/>
      <c r="B41" s="202"/>
      <c r="C41" s="203"/>
      <c r="D41" s="204"/>
      <c r="E41" s="205"/>
      <c r="F41" s="205"/>
      <c r="G41" s="206"/>
      <c r="K41" s="202"/>
      <c r="L41" s="208"/>
      <c r="M41" s="209"/>
      <c r="N41" s="205"/>
      <c r="O41" s="205"/>
      <c r="P41" s="206"/>
      <c r="T41" s="202"/>
      <c r="U41" s="208"/>
      <c r="V41" s="209"/>
      <c r="W41" s="205"/>
      <c r="X41" s="205"/>
      <c r="Y41" s="206"/>
      <c r="AC41" s="202"/>
      <c r="AD41" s="208"/>
      <c r="AE41" s="209"/>
      <c r="AF41" s="205"/>
      <c r="AG41" s="205"/>
      <c r="AH41" s="206"/>
      <c r="AL41" s="202"/>
      <c r="AM41" s="208"/>
      <c r="AN41" s="209"/>
      <c r="AO41" s="205"/>
      <c r="AP41" s="205"/>
      <c r="AQ41" s="206"/>
    </row>
    <row r="47" spans="1:44" x14ac:dyDescent="0.25">
      <c r="B47" s="1" t="s">
        <v>22</v>
      </c>
      <c r="C47" s="2"/>
      <c r="D47" s="21"/>
      <c r="E47" s="2"/>
      <c r="F47" s="2" t="str">
        <f>$F$2</f>
        <v>MHGF Increment 6</v>
      </c>
      <c r="G47" s="106"/>
      <c r="K47" s="1" t="s">
        <v>100</v>
      </c>
      <c r="L47" s="2"/>
      <c r="M47" s="21"/>
      <c r="N47" s="2"/>
      <c r="O47" s="2" t="str">
        <f>$F$2</f>
        <v>MHGF Increment 6</v>
      </c>
      <c r="P47" s="106"/>
      <c r="T47" s="1" t="s">
        <v>97</v>
      </c>
      <c r="U47" s="2"/>
      <c r="V47" s="21"/>
      <c r="W47" s="2"/>
      <c r="X47" s="2" t="str">
        <f>$F$2</f>
        <v>MHGF Increment 6</v>
      </c>
      <c r="Y47" s="106"/>
      <c r="AR47" s="57"/>
    </row>
    <row r="48" spans="1:44" x14ac:dyDescent="0.25">
      <c r="B48" s="3"/>
      <c r="C48" s="4"/>
      <c r="D48" s="254"/>
      <c r="E48" s="255"/>
      <c r="F48" s="255"/>
      <c r="G48" s="256"/>
      <c r="K48" s="3"/>
      <c r="L48" s="4"/>
      <c r="M48" s="252"/>
      <c r="N48" s="252"/>
      <c r="O48" s="252"/>
      <c r="P48" s="253"/>
      <c r="T48" s="3"/>
      <c r="U48" s="4"/>
      <c r="V48" s="252"/>
      <c r="W48" s="252"/>
      <c r="X48" s="252"/>
      <c r="Y48" s="253"/>
      <c r="AR48" s="57"/>
    </row>
    <row r="49" spans="2:44" x14ac:dyDescent="0.25">
      <c r="B49" s="5"/>
      <c r="C49" s="8"/>
      <c r="D49" s="116" t="str">
        <f t="shared" ref="D49:G50" si="8">D34</f>
        <v>LCC</v>
      </c>
      <c r="E49" s="25" t="str">
        <f t="shared" si="8"/>
        <v>Net</v>
      </c>
      <c r="F49" s="26" t="str">
        <f t="shared" si="8"/>
        <v>No</v>
      </c>
      <c r="G49" s="107" t="str">
        <f t="shared" si="8"/>
        <v>Net</v>
      </c>
      <c r="K49" s="5"/>
      <c r="L49" s="6"/>
      <c r="M49" s="7" t="str">
        <f t="shared" ref="M49:P50" si="9">M34</f>
        <v>LCC</v>
      </c>
      <c r="N49" s="25" t="str">
        <f t="shared" si="9"/>
        <v>Net</v>
      </c>
      <c r="O49" s="26" t="str">
        <f t="shared" si="9"/>
        <v>No</v>
      </c>
      <c r="P49" s="107" t="str">
        <f t="shared" si="9"/>
        <v>Net</v>
      </c>
      <c r="T49" s="5"/>
      <c r="U49" s="6"/>
      <c r="V49" s="7" t="str">
        <f t="shared" ref="V49:Y50" si="10">V34</f>
        <v>LCC</v>
      </c>
      <c r="W49" s="25" t="str">
        <f t="shared" si="10"/>
        <v>Net</v>
      </c>
      <c r="X49" s="26" t="str">
        <f t="shared" si="10"/>
        <v>No</v>
      </c>
      <c r="Y49" s="107" t="str">
        <f t="shared" si="10"/>
        <v>Net</v>
      </c>
      <c r="AR49" s="57"/>
    </row>
    <row r="50" spans="2:44" ht="15" customHeight="1" x14ac:dyDescent="0.25">
      <c r="B50" s="9" t="str">
        <f>B35</f>
        <v>Level</v>
      </c>
      <c r="C50" s="112" t="str">
        <f>C35</f>
        <v>Description</v>
      </c>
      <c r="D50" s="117" t="str">
        <f t="shared" si="8"/>
        <v>Savings</v>
      </c>
      <c r="E50" s="27" t="str">
        <f t="shared" si="8"/>
        <v>Cost</v>
      </c>
      <c r="F50" s="27" t="str">
        <f t="shared" si="8"/>
        <v>Impact</v>
      </c>
      <c r="G50" s="108" t="str">
        <f t="shared" si="8"/>
        <v>Benefit</v>
      </c>
      <c r="K50" s="9" t="str">
        <f>K35</f>
        <v>Level</v>
      </c>
      <c r="L50" s="10" t="str">
        <f>L35</f>
        <v>Description</v>
      </c>
      <c r="M50" s="11" t="str">
        <f t="shared" si="9"/>
        <v>Savings</v>
      </c>
      <c r="N50" s="27" t="str">
        <f t="shared" si="9"/>
        <v>Cost</v>
      </c>
      <c r="O50" s="27" t="str">
        <f t="shared" si="9"/>
        <v>Impact</v>
      </c>
      <c r="P50" s="108" t="str">
        <f t="shared" si="9"/>
        <v>Benefit</v>
      </c>
      <c r="T50" s="9" t="str">
        <f>T35</f>
        <v>Level</v>
      </c>
      <c r="U50" s="10" t="str">
        <f>U35</f>
        <v>Description</v>
      </c>
      <c r="V50" s="11" t="str">
        <f t="shared" si="10"/>
        <v>Savings</v>
      </c>
      <c r="W50" s="27" t="str">
        <f t="shared" si="10"/>
        <v>Cost</v>
      </c>
      <c r="X50" s="27" t="str">
        <f t="shared" si="10"/>
        <v>Impact</v>
      </c>
      <c r="Y50" s="108" t="str">
        <f t="shared" si="10"/>
        <v>Benefit</v>
      </c>
      <c r="AR50" s="57"/>
    </row>
    <row r="51" spans="2:44" x14ac:dyDescent="0.25">
      <c r="B51" s="12" t="str">
        <f t="shared" ref="B51:B55" si="11">B36</f>
        <v>MHGF</v>
      </c>
      <c r="C51" s="113"/>
      <c r="D51" s="116"/>
      <c r="E51" s="25"/>
      <c r="F51" s="25"/>
      <c r="G51" s="107"/>
      <c r="K51" s="12" t="str">
        <f t="shared" ref="K51:K55" si="12">K36</f>
        <v>MHGF</v>
      </c>
      <c r="L51" s="13"/>
      <c r="M51" s="7"/>
      <c r="N51" s="25"/>
      <c r="O51" s="25"/>
      <c r="P51" s="107"/>
      <c r="T51" s="12" t="str">
        <f t="shared" ref="T51:T55" si="13">T36</f>
        <v>MHGF</v>
      </c>
      <c r="U51" s="13"/>
      <c r="V51" s="7"/>
      <c r="W51" s="25"/>
      <c r="X51" s="25"/>
      <c r="Y51" s="107"/>
      <c r="AR51" s="57"/>
    </row>
    <row r="52" spans="2:44" x14ac:dyDescent="0.25">
      <c r="B52" s="192">
        <f t="shared" si="11"/>
        <v>0</v>
      </c>
      <c r="C52" s="193" t="str">
        <f>C37</f>
        <v>MHGF 80%</v>
      </c>
      <c r="D52" s="118"/>
      <c r="E52" s="28"/>
      <c r="F52" s="28">
        <v>1</v>
      </c>
      <c r="G52" s="109"/>
      <c r="K52" s="192">
        <f t="shared" si="12"/>
        <v>0</v>
      </c>
      <c r="L52" s="191" t="str">
        <f>L37</f>
        <v>MHGF 80%</v>
      </c>
      <c r="M52" s="16"/>
      <c r="N52" s="28"/>
      <c r="O52" s="28">
        <v>1</v>
      </c>
      <c r="P52" s="109"/>
      <c r="T52" s="192">
        <f t="shared" si="13"/>
        <v>0</v>
      </c>
      <c r="U52" s="191" t="str">
        <f>U37</f>
        <v>MHGF 80%</v>
      </c>
      <c r="V52" s="16"/>
      <c r="W52" s="28"/>
      <c r="X52" s="28">
        <v>1</v>
      </c>
      <c r="Y52" s="109"/>
      <c r="AR52" s="57"/>
    </row>
    <row r="53" spans="2:44" x14ac:dyDescent="0.25">
      <c r="B53" s="22">
        <f t="shared" si="11"/>
        <v>1</v>
      </c>
      <c r="C53" s="32" t="str">
        <f>C38</f>
        <v>MHGF 92%</v>
      </c>
      <c r="D53" s="120">
        <v>172.26513123359581</v>
      </c>
      <c r="E53" s="29">
        <v>0.17969195664575013</v>
      </c>
      <c r="F53" s="29">
        <f>100%-E53-G53</f>
        <v>0.56531660011409013</v>
      </c>
      <c r="G53" s="110">
        <v>0.25499144324015971</v>
      </c>
      <c r="K53" s="22">
        <f t="shared" si="12"/>
        <v>1</v>
      </c>
      <c r="L53" s="23" t="str">
        <f>L38</f>
        <v>MHGF 92%</v>
      </c>
      <c r="M53" s="17">
        <v>351.8340710382513</v>
      </c>
      <c r="N53" s="29">
        <v>7.7651515151515152E-2</v>
      </c>
      <c r="O53" s="29">
        <f>100%-N53-P53</f>
        <v>0.65340909090909094</v>
      </c>
      <c r="P53" s="110">
        <v>0.26893939393939392</v>
      </c>
      <c r="T53" s="22">
        <f t="shared" si="13"/>
        <v>1</v>
      </c>
      <c r="U53" s="23" t="str">
        <f>U38</f>
        <v>MHGF 92%</v>
      </c>
      <c r="V53" s="24">
        <v>6.2998989898989857</v>
      </c>
      <c r="W53" s="29">
        <v>0.33428981348637016</v>
      </c>
      <c r="X53" s="29">
        <f>100%-W53-Y53</f>
        <v>0.43185078909612629</v>
      </c>
      <c r="Y53" s="110">
        <v>0.23385939741750358</v>
      </c>
      <c r="AR53" s="57"/>
    </row>
    <row r="54" spans="2:44" x14ac:dyDescent="0.25">
      <c r="B54" s="22">
        <f t="shared" si="11"/>
        <v>2</v>
      </c>
      <c r="C54" s="32" t="str">
        <f>C39</f>
        <v>MHGF 95%</v>
      </c>
      <c r="D54" s="120">
        <v>356.33082369942179</v>
      </c>
      <c r="E54" s="29">
        <v>0.18197375926982315</v>
      </c>
      <c r="F54" s="29">
        <f>100%-E54-G54</f>
        <v>0.21049629207073584</v>
      </c>
      <c r="G54" s="110">
        <v>0.60752994865944099</v>
      </c>
      <c r="K54" s="22">
        <f t="shared" si="12"/>
        <v>2</v>
      </c>
      <c r="L54" s="23" t="str">
        <f>L39</f>
        <v>MHGF 95%</v>
      </c>
      <c r="M54" s="17">
        <v>550.06118881118903</v>
      </c>
      <c r="N54" s="29">
        <v>7.8598484848484848E-2</v>
      </c>
      <c r="O54" s="29">
        <f>100%-N54-P54</f>
        <v>0.32291666666666663</v>
      </c>
      <c r="P54" s="110">
        <v>0.59848484848484851</v>
      </c>
      <c r="T54" s="22">
        <f t="shared" si="13"/>
        <v>2</v>
      </c>
      <c r="U54" s="23" t="str">
        <f>U39</f>
        <v>MHGF 95%</v>
      </c>
      <c r="V54" s="24">
        <v>149.27968609865459</v>
      </c>
      <c r="W54" s="29">
        <v>0.33859397417503589</v>
      </c>
      <c r="X54" s="29">
        <f>100%-W54-Y54</f>
        <v>4.0172166427546618E-2</v>
      </c>
      <c r="Y54" s="110">
        <v>0.62123385939741749</v>
      </c>
      <c r="AR54" s="57"/>
    </row>
    <row r="55" spans="2:44" x14ac:dyDescent="0.25">
      <c r="B55" s="18">
        <f t="shared" si="11"/>
        <v>3</v>
      </c>
      <c r="C55" s="33" t="str">
        <f>C40</f>
        <v>MHGF 96%</v>
      </c>
      <c r="D55" s="121">
        <v>439.57648344370836</v>
      </c>
      <c r="E55" s="30">
        <v>0.18482601254991443</v>
      </c>
      <c r="F55" s="30">
        <f t="shared" ref="F55" si="14">100%-E55-G55</f>
        <v>0.13861950941243584</v>
      </c>
      <c r="G55" s="111">
        <v>0.67655447803764979</v>
      </c>
      <c r="K55" s="18">
        <f t="shared" si="12"/>
        <v>3</v>
      </c>
      <c r="L55" s="19" t="str">
        <f>L40</f>
        <v>MHGF 96%</v>
      </c>
      <c r="M55" s="20">
        <v>653.98814268142678</v>
      </c>
      <c r="N55" s="30">
        <v>8.3333333333333329E-2</v>
      </c>
      <c r="O55" s="30">
        <f t="shared" ref="O55" si="15">100%-N55-P55</f>
        <v>0.23011363636363635</v>
      </c>
      <c r="P55" s="111">
        <v>0.68655303030303028</v>
      </c>
      <c r="T55" s="18">
        <f t="shared" si="13"/>
        <v>3</v>
      </c>
      <c r="U55" s="19" t="str">
        <f>U40</f>
        <v>MHGF 96%</v>
      </c>
      <c r="V55" s="34">
        <v>189.48081779053072</v>
      </c>
      <c r="W55" s="30">
        <v>0.33859397417503589</v>
      </c>
      <c r="X55" s="30">
        <f t="shared" ref="X55" si="16">100%-W55-Y55</f>
        <v>0</v>
      </c>
      <c r="Y55" s="111">
        <v>0.66140602582496411</v>
      </c>
      <c r="AR55" s="57"/>
    </row>
    <row r="56" spans="2:44" s="51" customFormat="1" x14ac:dyDescent="0.25">
      <c r="B56" s="194"/>
      <c r="C56" s="195"/>
      <c r="D56" s="196"/>
      <c r="E56" s="197"/>
      <c r="F56" s="197"/>
      <c r="G56" s="198"/>
      <c r="K56" s="194"/>
      <c r="L56" s="199"/>
      <c r="M56" s="200"/>
      <c r="N56" s="197"/>
      <c r="O56" s="197"/>
      <c r="P56" s="198"/>
      <c r="T56" s="194"/>
      <c r="U56" s="199"/>
      <c r="V56" s="200"/>
      <c r="W56" s="197"/>
      <c r="X56" s="197"/>
      <c r="Y56" s="198"/>
      <c r="AR56" s="57"/>
    </row>
    <row r="62" spans="2:44" x14ac:dyDescent="0.25">
      <c r="B62" s="1" t="s">
        <v>102</v>
      </c>
      <c r="C62" s="2"/>
      <c r="D62" s="21"/>
      <c r="E62" s="2"/>
      <c r="F62" s="2" t="str">
        <f>$F$2</f>
        <v>MHGF Increment 6</v>
      </c>
      <c r="G62" s="106"/>
      <c r="K62" s="1" t="s">
        <v>99</v>
      </c>
      <c r="L62" s="2"/>
      <c r="M62" s="21"/>
      <c r="N62" s="2"/>
      <c r="O62" s="2" t="str">
        <f>$F$2</f>
        <v>MHGF Increment 6</v>
      </c>
      <c r="P62" s="106"/>
      <c r="T62" s="1" t="s">
        <v>98</v>
      </c>
      <c r="U62" s="2"/>
      <c r="V62" s="21"/>
      <c r="W62" s="21"/>
      <c r="X62" s="2" t="str">
        <f>$F$2</f>
        <v>MHGF Increment 6</v>
      </c>
      <c r="Y62" s="106"/>
    </row>
    <row r="63" spans="2:44" x14ac:dyDescent="0.25">
      <c r="B63" s="3"/>
      <c r="C63" s="4"/>
      <c r="D63" s="252"/>
      <c r="E63" s="252"/>
      <c r="F63" s="252"/>
      <c r="G63" s="253"/>
      <c r="K63" s="3"/>
      <c r="L63" s="4"/>
      <c r="M63" s="252"/>
      <c r="N63" s="252"/>
      <c r="O63" s="252"/>
      <c r="P63" s="253"/>
      <c r="T63" s="3"/>
      <c r="U63" s="4"/>
      <c r="V63" s="252"/>
      <c r="W63" s="252"/>
      <c r="X63" s="252"/>
      <c r="Y63" s="253"/>
    </row>
    <row r="64" spans="2:44" x14ac:dyDescent="0.25">
      <c r="B64" s="5"/>
      <c r="C64" s="6"/>
      <c r="D64" s="7" t="str">
        <f t="shared" ref="D64:G65" si="17">D49</f>
        <v>LCC</v>
      </c>
      <c r="E64" s="25" t="str">
        <f t="shared" si="17"/>
        <v>Net</v>
      </c>
      <c r="F64" s="26" t="str">
        <f t="shared" si="17"/>
        <v>No</v>
      </c>
      <c r="G64" s="107" t="str">
        <f t="shared" si="17"/>
        <v>Net</v>
      </c>
      <c r="K64" s="5"/>
      <c r="L64" s="6"/>
      <c r="M64" s="7" t="str">
        <f t="shared" ref="M64:P65" si="18">M49</f>
        <v>LCC</v>
      </c>
      <c r="N64" s="25" t="str">
        <f t="shared" si="18"/>
        <v>Net</v>
      </c>
      <c r="O64" s="26" t="str">
        <f t="shared" si="18"/>
        <v>No</v>
      </c>
      <c r="P64" s="107" t="str">
        <f t="shared" si="18"/>
        <v>Net</v>
      </c>
      <c r="T64" s="5"/>
      <c r="U64" s="6"/>
      <c r="V64" s="7" t="str">
        <f t="shared" ref="V64:Y65" si="19">V49</f>
        <v>LCC</v>
      </c>
      <c r="W64" s="25" t="str">
        <f t="shared" si="19"/>
        <v>Net</v>
      </c>
      <c r="X64" s="26" t="str">
        <f t="shared" si="19"/>
        <v>No</v>
      </c>
      <c r="Y64" s="107" t="str">
        <f t="shared" si="19"/>
        <v>Net</v>
      </c>
    </row>
    <row r="65" spans="2:25" x14ac:dyDescent="0.25">
      <c r="B65" s="9" t="str">
        <f>B50</f>
        <v>Level</v>
      </c>
      <c r="C65" s="10" t="str">
        <f>C50</f>
        <v>Description</v>
      </c>
      <c r="D65" s="11" t="str">
        <f t="shared" si="17"/>
        <v>Savings</v>
      </c>
      <c r="E65" s="27" t="str">
        <f t="shared" si="17"/>
        <v>Cost</v>
      </c>
      <c r="F65" s="27" t="str">
        <f t="shared" si="17"/>
        <v>Impact</v>
      </c>
      <c r="G65" s="108" t="str">
        <f t="shared" si="17"/>
        <v>Benefit</v>
      </c>
      <c r="K65" s="9" t="str">
        <f>K50</f>
        <v>Level</v>
      </c>
      <c r="L65" s="10" t="str">
        <f>L50</f>
        <v>Description</v>
      </c>
      <c r="M65" s="11" t="str">
        <f t="shared" si="18"/>
        <v>Savings</v>
      </c>
      <c r="N65" s="27" t="str">
        <f t="shared" si="18"/>
        <v>Cost</v>
      </c>
      <c r="O65" s="27" t="str">
        <f t="shared" si="18"/>
        <v>Impact</v>
      </c>
      <c r="P65" s="108" t="str">
        <f t="shared" si="18"/>
        <v>Benefit</v>
      </c>
      <c r="T65" s="9" t="str">
        <f>T50</f>
        <v>Level</v>
      </c>
      <c r="U65" s="10" t="str">
        <f>U50</f>
        <v>Description</v>
      </c>
      <c r="V65" s="11" t="str">
        <f t="shared" si="19"/>
        <v>Savings</v>
      </c>
      <c r="W65" s="27" t="str">
        <f t="shared" si="19"/>
        <v>Cost</v>
      </c>
      <c r="X65" s="27" t="str">
        <f t="shared" si="19"/>
        <v>Impact</v>
      </c>
      <c r="Y65" s="108" t="str">
        <f t="shared" si="19"/>
        <v>Benefit</v>
      </c>
    </row>
    <row r="66" spans="2:25" x14ac:dyDescent="0.25">
      <c r="B66" s="12" t="str">
        <f t="shared" ref="B66:B70" si="20">B51</f>
        <v>MHGF</v>
      </c>
      <c r="C66" s="13"/>
      <c r="D66" s="7"/>
      <c r="E66" s="25"/>
      <c r="F66" s="25"/>
      <c r="G66" s="107"/>
      <c r="K66" s="12" t="str">
        <f t="shared" ref="K66:K70" si="21">K51</f>
        <v>MHGF</v>
      </c>
      <c r="L66" s="13"/>
      <c r="M66" s="7"/>
      <c r="N66" s="25"/>
      <c r="O66" s="25"/>
      <c r="P66" s="107"/>
      <c r="T66" s="12" t="str">
        <f t="shared" ref="T66:T70" si="22">T51</f>
        <v>MHGF</v>
      </c>
      <c r="U66" s="13"/>
      <c r="V66" s="7"/>
      <c r="W66" s="25"/>
      <c r="X66" s="25"/>
      <c r="Y66" s="107"/>
    </row>
    <row r="67" spans="2:25" x14ac:dyDescent="0.25">
      <c r="B67" s="192">
        <f t="shared" si="20"/>
        <v>0</v>
      </c>
      <c r="C67" s="191" t="str">
        <f>C52</f>
        <v>MHGF 80%</v>
      </c>
      <c r="D67" s="16"/>
      <c r="E67" s="28"/>
      <c r="F67" s="28">
        <v>1</v>
      </c>
      <c r="G67" s="109"/>
      <c r="K67" s="192">
        <f t="shared" si="21"/>
        <v>0</v>
      </c>
      <c r="L67" s="191" t="str">
        <f>L52</f>
        <v>MHGF 80%</v>
      </c>
      <c r="M67" s="16"/>
      <c r="N67" s="28"/>
      <c r="O67" s="28">
        <v>1</v>
      </c>
      <c r="P67" s="109"/>
      <c r="T67" s="192">
        <f t="shared" si="22"/>
        <v>0</v>
      </c>
      <c r="U67" s="191" t="str">
        <f>U52</f>
        <v>MHGF 80%</v>
      </c>
      <c r="V67" s="16"/>
      <c r="W67" s="28"/>
      <c r="X67" s="28">
        <v>1</v>
      </c>
      <c r="Y67" s="109"/>
    </row>
    <row r="68" spans="2:25" x14ac:dyDescent="0.25">
      <c r="B68" s="22">
        <f t="shared" si="20"/>
        <v>1</v>
      </c>
      <c r="C68" s="23" t="str">
        <f>C53</f>
        <v>MHGF 92%</v>
      </c>
      <c r="D68" s="17">
        <v>382.79296892980426</v>
      </c>
      <c r="E68" s="29">
        <v>0.14086770219603642</v>
      </c>
      <c r="F68" s="29">
        <f>100%-E68-G68</f>
        <v>0.53454740224959829</v>
      </c>
      <c r="G68" s="110">
        <v>0.32458489555436532</v>
      </c>
      <c r="K68" s="22">
        <f t="shared" si="21"/>
        <v>1</v>
      </c>
      <c r="L68" s="23" t="str">
        <f>L53</f>
        <v>MHGF 92%</v>
      </c>
      <c r="M68" s="24">
        <v>444.67201372997721</v>
      </c>
      <c r="N68" s="29">
        <v>0.15017462165308498</v>
      </c>
      <c r="O68" s="29">
        <f>100%-N68-P68</f>
        <v>0.49126891734575084</v>
      </c>
      <c r="P68" s="110">
        <v>0.35855646100116412</v>
      </c>
      <c r="T68" s="22">
        <f t="shared" si="22"/>
        <v>1</v>
      </c>
      <c r="U68" s="23" t="str">
        <f>U53</f>
        <v>MHGF 92%</v>
      </c>
      <c r="V68" s="24">
        <v>320.19773148148153</v>
      </c>
      <c r="W68" s="29">
        <v>0.13293650793650794</v>
      </c>
      <c r="X68" s="29">
        <f>100%-W68-Y68</f>
        <v>0.5714285714285714</v>
      </c>
      <c r="Y68" s="110">
        <v>0.29563492063492064</v>
      </c>
    </row>
    <row r="69" spans="2:25" x14ac:dyDescent="0.25">
      <c r="B69" s="14">
        <f t="shared" si="20"/>
        <v>2</v>
      </c>
      <c r="C69" s="15" t="str">
        <f>C54</f>
        <v>MHGF 95%</v>
      </c>
      <c r="D69" s="17">
        <v>708.12652118100175</v>
      </c>
      <c r="E69" s="29">
        <v>0.1424745581146224</v>
      </c>
      <c r="F69" s="29">
        <f>100%-E69-G69</f>
        <v>0.16550615961435455</v>
      </c>
      <c r="G69" s="110">
        <v>0.69201928227102305</v>
      </c>
      <c r="K69" s="14">
        <f t="shared" si="21"/>
        <v>2</v>
      </c>
      <c r="L69" s="15" t="str">
        <f>L54</f>
        <v>MHGF 95%</v>
      </c>
      <c r="M69" s="24">
        <v>1047.0983198707595</v>
      </c>
      <c r="N69" s="29">
        <v>0.15366705471478465</v>
      </c>
      <c r="O69" s="29">
        <f>100%-N69-P69</f>
        <v>0.27939464493597199</v>
      </c>
      <c r="P69" s="110">
        <v>0.56693830034924331</v>
      </c>
      <c r="T69" s="14">
        <f t="shared" si="22"/>
        <v>2</v>
      </c>
      <c r="U69" s="15" t="str">
        <f>U54</f>
        <v>MHGF 95%</v>
      </c>
      <c r="V69" s="24">
        <v>484.67226837060622</v>
      </c>
      <c r="W69" s="29">
        <v>0.13293650793650794</v>
      </c>
      <c r="X69" s="29">
        <f>100%-W69-Y69</f>
        <v>6.8452380952380931E-2</v>
      </c>
      <c r="Y69" s="110">
        <v>0.79861111111111116</v>
      </c>
    </row>
    <row r="70" spans="2:25" x14ac:dyDescent="0.25">
      <c r="B70" s="18">
        <f t="shared" si="20"/>
        <v>3</v>
      </c>
      <c r="C70" s="19" t="str">
        <f>C55</f>
        <v>MHGF 96%</v>
      </c>
      <c r="D70" s="20">
        <v>751.2512646370019</v>
      </c>
      <c r="E70" s="30">
        <v>0.14408141403320834</v>
      </c>
      <c r="F70" s="30">
        <f t="shared" ref="F70" si="23">100%-E70-G70</f>
        <v>8.5163363685056281E-2</v>
      </c>
      <c r="G70" s="111">
        <v>0.77075522228173543</v>
      </c>
      <c r="K70" s="18">
        <f t="shared" si="21"/>
        <v>3</v>
      </c>
      <c r="L70" s="19" t="str">
        <f>L55</f>
        <v>MHGF 96%</v>
      </c>
      <c r="M70" s="34">
        <v>1079.1599142857142</v>
      </c>
      <c r="N70" s="30">
        <v>0.15483119906868451</v>
      </c>
      <c r="O70" s="30">
        <f t="shared" ref="O70" si="24">100%-N70-P70</f>
        <v>0.18509895227008155</v>
      </c>
      <c r="P70" s="111">
        <v>0.66006984866123397</v>
      </c>
      <c r="T70" s="18">
        <f t="shared" si="22"/>
        <v>3</v>
      </c>
      <c r="U70" s="19" t="str">
        <f>U55</f>
        <v>MHGF 96%</v>
      </c>
      <c r="V70" s="34">
        <v>523.53692460317393</v>
      </c>
      <c r="W70" s="30">
        <v>0.13492063492063491</v>
      </c>
      <c r="X70" s="30">
        <f t="shared" ref="X70" si="25">100%-W70-Y70</f>
        <v>0</v>
      </c>
      <c r="Y70" s="111">
        <v>0.86507936507936511</v>
      </c>
    </row>
    <row r="71" spans="2:25" s="51" customFormat="1" x14ac:dyDescent="0.25">
      <c r="B71" s="194"/>
      <c r="C71" s="199"/>
      <c r="D71" s="200"/>
      <c r="E71" s="197"/>
      <c r="F71" s="197"/>
      <c r="G71" s="198"/>
      <c r="K71" s="194"/>
      <c r="L71" s="199"/>
      <c r="M71" s="200"/>
      <c r="N71" s="197"/>
      <c r="O71" s="197"/>
      <c r="P71" s="198"/>
      <c r="T71" s="194"/>
      <c r="U71" s="199"/>
      <c r="V71" s="200"/>
      <c r="W71" s="197"/>
      <c r="X71" s="197"/>
      <c r="Y71" s="198"/>
    </row>
  </sheetData>
  <mergeCells count="23">
    <mergeCell ref="BF3:BI3"/>
    <mergeCell ref="D18:G18"/>
    <mergeCell ref="M18:P18"/>
    <mergeCell ref="V18:Y18"/>
    <mergeCell ref="AE18:AH18"/>
    <mergeCell ref="AN18:AQ18"/>
    <mergeCell ref="D3:G3"/>
    <mergeCell ref="M3:P3"/>
    <mergeCell ref="V3:Y3"/>
    <mergeCell ref="AE3:AH3"/>
    <mergeCell ref="AN3:AQ3"/>
    <mergeCell ref="AW3:AZ3"/>
    <mergeCell ref="AE33:AH33"/>
    <mergeCell ref="AN33:AQ33"/>
    <mergeCell ref="D48:G48"/>
    <mergeCell ref="M48:P48"/>
    <mergeCell ref="V48:Y48"/>
    <mergeCell ref="D63:G63"/>
    <mergeCell ref="M63:P63"/>
    <mergeCell ref="V63:Y63"/>
    <mergeCell ref="D33:G33"/>
    <mergeCell ref="M33:P33"/>
    <mergeCell ref="V33:Y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AC51"/>
  <sheetViews>
    <sheetView showGridLines="0" topLeftCell="A10" workbookViewId="0">
      <selection activeCell="Q28" sqref="Q28"/>
    </sheetView>
  </sheetViews>
  <sheetFormatPr defaultRowHeight="11.25" x14ac:dyDescent="0.2"/>
  <cols>
    <col min="1" max="1" width="9.140625" style="84"/>
    <col min="2" max="2" width="24.28515625" style="84" customWidth="1"/>
    <col min="3" max="3" width="8.85546875" style="141" customWidth="1"/>
    <col min="4" max="4" width="7.42578125" style="141" customWidth="1"/>
    <col min="5" max="5" width="8" style="141" customWidth="1"/>
    <col min="6" max="6" width="11.28515625" style="141" customWidth="1"/>
    <col min="7" max="7" width="11" style="141" customWidth="1"/>
    <col min="8" max="8" width="12.5703125" style="141" customWidth="1"/>
    <col min="9" max="9" width="9.85546875" style="141" customWidth="1"/>
    <col min="10" max="10" width="10" style="141" customWidth="1"/>
    <col min="11" max="11" width="10.28515625" style="141" customWidth="1"/>
    <col min="12" max="12" width="7.42578125" style="141" customWidth="1"/>
    <col min="13" max="13" width="6.7109375" style="141" customWidth="1"/>
    <col min="14" max="16" width="9.140625" style="84"/>
    <col min="17" max="17" width="23.28515625" style="84" customWidth="1"/>
    <col min="18" max="18" width="7.140625" style="84" customWidth="1"/>
    <col min="19" max="19" width="9.140625" style="84"/>
    <col min="20" max="20" width="8.42578125" style="84" customWidth="1"/>
    <col min="21" max="21" width="11.140625" style="84" customWidth="1"/>
    <col min="22" max="22" width="11.28515625" style="84" customWidth="1"/>
    <col min="23" max="23" width="11.7109375" style="84" customWidth="1"/>
    <col min="24" max="24" width="9.85546875" style="84" customWidth="1"/>
    <col min="25" max="25" width="10.140625" style="84" customWidth="1"/>
    <col min="26" max="26" width="10" style="84" customWidth="1"/>
    <col min="27" max="27" width="8" style="84" customWidth="1"/>
    <col min="28" max="28" width="7.7109375" style="84" customWidth="1"/>
    <col min="29" max="16384" width="9.140625" style="84"/>
  </cols>
  <sheetData>
    <row r="1" spans="2:29" x14ac:dyDescent="0.2">
      <c r="B1" s="84" t="s">
        <v>24</v>
      </c>
    </row>
    <row r="2" spans="2:29" ht="49.5" customHeight="1" x14ac:dyDescent="0.2">
      <c r="B2" s="148"/>
      <c r="C2" s="142" t="s">
        <v>14</v>
      </c>
      <c r="D2" s="142" t="s">
        <v>15</v>
      </c>
      <c r="E2" s="142" t="s">
        <v>16</v>
      </c>
      <c r="F2" s="142" t="s">
        <v>17</v>
      </c>
      <c r="G2" s="142" t="s">
        <v>18</v>
      </c>
      <c r="H2" s="142" t="s">
        <v>19</v>
      </c>
      <c r="I2" s="142" t="s">
        <v>13</v>
      </c>
      <c r="J2" s="142" t="s">
        <v>20</v>
      </c>
      <c r="K2" s="142" t="s">
        <v>21</v>
      </c>
      <c r="L2" s="142" t="s">
        <v>22</v>
      </c>
      <c r="M2" s="143" t="s">
        <v>23</v>
      </c>
      <c r="Q2" s="87"/>
      <c r="R2" s="140"/>
      <c r="S2" s="140"/>
      <c r="T2" s="140"/>
      <c r="U2" s="140"/>
      <c r="V2" s="140"/>
      <c r="W2" s="140"/>
      <c r="X2" s="140"/>
      <c r="Y2" s="140"/>
      <c r="Z2" s="140"/>
      <c r="AA2" s="140"/>
      <c r="AB2" s="140"/>
      <c r="AC2" s="85"/>
    </row>
    <row r="3" spans="2:29" ht="14.25" customHeight="1" x14ac:dyDescent="0.2">
      <c r="B3" s="52" t="str">
        <f>'Scenario 0'!F$2</f>
        <v>DOE SNOPR (Scenario 0)</v>
      </c>
      <c r="C3" s="150">
        <f>'Scenario 0'!D$8</f>
        <v>582.09985248485737</v>
      </c>
      <c r="D3" s="151">
        <f>'Scenario 0'!D$23</f>
        <v>700.56768355985287</v>
      </c>
      <c r="E3" s="151">
        <f>'Scenario 0'!D$38</f>
        <v>529.53733357786507</v>
      </c>
      <c r="F3" s="151">
        <f>'Scenario 0'!M$8</f>
        <v>361.17475965791868</v>
      </c>
      <c r="G3" s="151">
        <f>'Scenario 0'!M$23</f>
        <v>430.09582644628028</v>
      </c>
      <c r="H3" s="151">
        <f>'Scenario 0'!M$38</f>
        <v>333.64046636401122</v>
      </c>
      <c r="I3" s="151">
        <f>'Scenario 0'!V$8</f>
        <v>1263.2779155672822</v>
      </c>
      <c r="J3" s="151">
        <f>'Scenario 0'!V$23</f>
        <v>1359.6143950617277</v>
      </c>
      <c r="K3" s="151">
        <f>'Scenario 0'!V$38</f>
        <v>1209.9769945355183</v>
      </c>
      <c r="L3" s="151">
        <f>'Scenario 0'!D$53</f>
        <v>754.6197101449269</v>
      </c>
      <c r="M3" s="152">
        <f>'Scenario 0'!D$68</f>
        <v>439.67555269922866</v>
      </c>
      <c r="Q3" s="238"/>
      <c r="R3" s="238"/>
      <c r="S3" s="238"/>
      <c r="T3" s="238"/>
      <c r="U3" s="238"/>
      <c r="V3" s="238"/>
      <c r="W3" s="238"/>
      <c r="X3" s="238"/>
      <c r="Y3" s="238"/>
      <c r="Z3" s="238"/>
      <c r="AA3" s="238"/>
      <c r="AB3" s="238"/>
      <c r="AC3" s="85"/>
    </row>
    <row r="4" spans="2:29" x14ac:dyDescent="0.2">
      <c r="B4" s="41" t="str">
        <f>'Scenario Int-11'!F$2</f>
        <v>SNOPR Scenario Int-11</v>
      </c>
      <c r="C4" s="60">
        <f>'Scenario Int-11'!D$8</f>
        <v>-216.22318269601809</v>
      </c>
      <c r="D4" s="42">
        <f>'Scenario Int-11'!D$23</f>
        <v>-552.61449398958041</v>
      </c>
      <c r="E4" s="42">
        <f>'Scenario Int-11'!D$38</f>
        <v>-102.5254840885371</v>
      </c>
      <c r="F4" s="42">
        <f>'Scenario Int-11'!M$8</f>
        <v>-263.92281705539403</v>
      </c>
      <c r="G4" s="42">
        <f>'Scenario Int-11'!M$23</f>
        <v>-812.49451327433667</v>
      </c>
      <c r="H4" s="42">
        <f>'Scenario Int-11'!M$38</f>
        <v>-121.68187700780172</v>
      </c>
      <c r="I4" s="42">
        <f>'Scenario Int-11'!V$8</f>
        <v>260.10827794561942</v>
      </c>
      <c r="J4" s="42">
        <f>'Scenario Int-11'!V$23</f>
        <v>152.87699507389155</v>
      </c>
      <c r="K4" s="42">
        <f>'Scenario Int-11'!V$38</f>
        <v>430.17039062499998</v>
      </c>
      <c r="L4" s="42">
        <f>'Scenario Int-11'!D$53</f>
        <v>-211.70781774580334</v>
      </c>
      <c r="M4" s="43">
        <f>'Scenario Int-11'!D$68</f>
        <v>-639.12386885245928</v>
      </c>
      <c r="Q4" s="85"/>
      <c r="R4" s="86"/>
      <c r="S4" s="86"/>
      <c r="T4" s="86"/>
      <c r="U4" s="86"/>
      <c r="V4" s="86"/>
      <c r="W4" s="86"/>
      <c r="X4" s="86"/>
      <c r="Y4" s="86"/>
      <c r="Z4" s="86"/>
      <c r="AA4" s="86"/>
      <c r="AB4" s="86"/>
      <c r="AC4" s="85"/>
    </row>
    <row r="5" spans="2:29" x14ac:dyDescent="0.2">
      <c r="B5" s="48" t="str">
        <f>'Scenario Int-12'!F$2</f>
        <v>SNOPR Scenario Int-12</v>
      </c>
      <c r="C5" s="153">
        <f>'Scenario Int-12'!D$8</f>
        <v>-228.63471286199334</v>
      </c>
      <c r="D5" s="49">
        <f>'Scenario Int-12'!D$23</f>
        <v>-562.1252899303737</v>
      </c>
      <c r="E5" s="49">
        <f>'Scenario Int-12'!D$38</f>
        <v>-116.2980811606139</v>
      </c>
      <c r="F5" s="49">
        <f>'Scenario Int-12'!M$8</f>
        <v>-281.23856415848718</v>
      </c>
      <c r="G5" s="49">
        <f>'Scenario Int-12'!M$23</f>
        <v>-828.42465486725678</v>
      </c>
      <c r="H5" s="49">
        <f>'Scenario Int-12'!M$38</f>
        <v>-139.8112351326624</v>
      </c>
      <c r="I5" s="49">
        <f>'Scenario Int-12'!V$8</f>
        <v>282.05774096385539</v>
      </c>
      <c r="J5" s="49">
        <f>'Scenario Int-12'!V$23</f>
        <v>157.72748768472906</v>
      </c>
      <c r="K5" s="49">
        <f>'Scenario Int-12'!V$38</f>
        <v>477.70922480620152</v>
      </c>
      <c r="L5" s="49">
        <f>'Scenario Int-12'!D$53</f>
        <v>-245.58956937799044</v>
      </c>
      <c r="M5" s="50">
        <f>'Scenario Int-12'!D$68</f>
        <v>-635.81394736842083</v>
      </c>
      <c r="Q5" s="85"/>
      <c r="R5" s="86"/>
      <c r="S5" s="86"/>
      <c r="T5" s="86"/>
      <c r="U5" s="86"/>
      <c r="V5" s="86"/>
      <c r="W5" s="86"/>
      <c r="X5" s="86"/>
      <c r="Y5" s="86"/>
      <c r="Z5" s="86"/>
      <c r="AA5" s="86"/>
      <c r="AB5" s="86"/>
      <c r="AC5" s="85"/>
    </row>
    <row r="6" spans="2:29" x14ac:dyDescent="0.2">
      <c r="B6" s="41" t="str">
        <f>'Scenario Int-13'!F$2</f>
        <v>SNOPR Scenario Int-13</v>
      </c>
      <c r="C6" s="60">
        <f>'Scenario Int-13'!D$8</f>
        <v>-191.55821739062822</v>
      </c>
      <c r="D6" s="42">
        <f>'Scenario Int-13'!D$23</f>
        <v>-481.67092371322525</v>
      </c>
      <c r="E6" s="42">
        <f>'Scenario Int-13'!D$38</f>
        <v>-73.859285704405465</v>
      </c>
      <c r="F6" s="42">
        <f>'Scenario Int-13'!M$8</f>
        <v>-242.65007009345885</v>
      </c>
      <c r="G6" s="42">
        <f>'Scenario Int-13'!M$23</f>
        <v>-688.83117187500011</v>
      </c>
      <c r="H6" s="42">
        <f>'Scenario Int-13'!M$38</f>
        <v>-94.54016078838184</v>
      </c>
      <c r="I6" s="42">
        <f>'Scenario Int-13'!V$8</f>
        <v>280.13915857605184</v>
      </c>
      <c r="J6" s="42">
        <f>'Scenario Int-13'!V$23</f>
        <v>162.64593582887704</v>
      </c>
      <c r="K6" s="42">
        <f>'Scenario Int-13'!V$38</f>
        <v>460.23122950819669</v>
      </c>
      <c r="L6" s="42">
        <f>'Scenario Int-13'!D$53</f>
        <v>-134.46087281795499</v>
      </c>
      <c r="M6" s="43">
        <f>'Scenario Int-13'!D$68</f>
        <v>-581.38588679245277</v>
      </c>
      <c r="Q6" s="238"/>
      <c r="R6" s="238"/>
      <c r="S6" s="238"/>
      <c r="T6" s="238"/>
      <c r="U6" s="238"/>
      <c r="V6" s="238"/>
      <c r="W6" s="238"/>
      <c r="X6" s="238"/>
      <c r="Y6" s="238"/>
      <c r="Z6" s="238"/>
      <c r="AA6" s="238"/>
      <c r="AB6" s="238"/>
      <c r="AC6" s="85"/>
    </row>
    <row r="7" spans="2:29" x14ac:dyDescent="0.2">
      <c r="B7" s="48" t="str">
        <f>'Scenario Int-14'!F$2</f>
        <v>SNOPR Scenario Int-14</v>
      </c>
      <c r="C7" s="153">
        <f>'Scenario Int-14'!D$8</f>
        <v>-203.10483556747289</v>
      </c>
      <c r="D7" s="49">
        <f>'Scenario Int-14'!D$23</f>
        <v>-486.55120009991941</v>
      </c>
      <c r="E7" s="49">
        <f>'Scenario Int-14'!D$38</f>
        <v>-88.328545709384642</v>
      </c>
      <c r="F7" s="49">
        <f>'Scenario Int-14'!M$8</f>
        <v>-258.27752918287877</v>
      </c>
      <c r="G7" s="49">
        <f>'Scenario Int-14'!M$23</f>
        <v>-698.36161189358336</v>
      </c>
      <c r="H7" s="49">
        <f>'Scenario Int-14'!M$38</f>
        <v>-112.6463904712584</v>
      </c>
      <c r="I7" s="49">
        <f>'Scenario Int-14'!V$8</f>
        <v>293.75482315112561</v>
      </c>
      <c r="J7" s="49">
        <f>'Scenario Int-14'!V$23</f>
        <v>166.24037234042549</v>
      </c>
      <c r="K7" s="49">
        <f>'Scenario Int-14'!V$38</f>
        <v>488.65495934959347</v>
      </c>
      <c r="L7" s="49">
        <f>'Scenario Int-14'!D$53</f>
        <v>-165.55034912718207</v>
      </c>
      <c r="M7" s="50">
        <f>'Scenario Int-14'!D$68</f>
        <v>-562.06584905660361</v>
      </c>
      <c r="Q7" s="85"/>
      <c r="R7" s="86"/>
      <c r="S7" s="86"/>
      <c r="T7" s="86"/>
      <c r="U7" s="86"/>
      <c r="V7" s="86"/>
      <c r="W7" s="86"/>
      <c r="X7" s="86"/>
      <c r="Y7" s="86"/>
      <c r="Z7" s="86"/>
      <c r="AA7" s="86"/>
      <c r="AB7" s="86"/>
      <c r="AC7" s="85"/>
    </row>
    <row r="8" spans="2:29" x14ac:dyDescent="0.2">
      <c r="B8" s="156" t="str">
        <f>'Scenario 0.55'!F$2</f>
        <v>DOE SNOPR (Scenario 0.55)</v>
      </c>
      <c r="C8" s="60">
        <f>'Scenario 0.55'!D$8</f>
        <v>667.12382468404905</v>
      </c>
      <c r="D8" s="42">
        <f>'Scenario 0.55'!D$23</f>
        <v>755.47375280159804</v>
      </c>
      <c r="E8" s="42">
        <f>'Scenario 0.55'!D$38</f>
        <v>615.19851191501198</v>
      </c>
      <c r="F8" s="42">
        <f>'Scenario 0.55'!M$8</f>
        <v>444.84275429049876</v>
      </c>
      <c r="G8" s="42">
        <f>'Scenario 0.55'!M$23</f>
        <v>479.20732544378666</v>
      </c>
      <c r="H8" s="42">
        <f>'Scenario 0.55'!M$38</f>
        <v>426.03571891191694</v>
      </c>
      <c r="I8" s="42">
        <f>'Scenario 0.55'!V$8</f>
        <v>1242.2407365145216</v>
      </c>
      <c r="J8" s="42">
        <f>'Scenario 0.55'!V$23</f>
        <v>1369.0064415584402</v>
      </c>
      <c r="K8" s="42">
        <f>'Scenario 0.55'!V$38</f>
        <v>1157.9492055267701</v>
      </c>
      <c r="L8" s="42">
        <f>'Scenario 0.55'!D$53</f>
        <v>884.86203271028</v>
      </c>
      <c r="M8" s="43">
        <f>'Scenario 0.55'!D$68</f>
        <v>591.63514767932475</v>
      </c>
      <c r="Q8" s="85"/>
      <c r="R8" s="86"/>
      <c r="S8" s="86"/>
      <c r="T8" s="86"/>
      <c r="U8" s="86"/>
      <c r="V8" s="86"/>
      <c r="W8" s="86"/>
      <c r="X8" s="86"/>
      <c r="Y8" s="86"/>
      <c r="Z8" s="86"/>
      <c r="AA8" s="86"/>
      <c r="AB8" s="86"/>
      <c r="AC8" s="85"/>
    </row>
    <row r="9" spans="2:29" x14ac:dyDescent="0.2">
      <c r="B9" s="48" t="str">
        <f>'Scenario Int-11.55'!F$2</f>
        <v>SNOPR Scenario Int-11.55</v>
      </c>
      <c r="C9" s="153">
        <f>'Scenario Int-11.55'!D$8</f>
        <v>-220.39754207359377</v>
      </c>
      <c r="D9" s="49">
        <f>'Scenario Int-11.55'!D$23</f>
        <v>-549.30731703729737</v>
      </c>
      <c r="E9" s="49">
        <f>'Scenario Int-11.55'!D$38</f>
        <v>-52.112724255185071</v>
      </c>
      <c r="F9" s="49">
        <f>'Scenario Int-11.55'!M$8</f>
        <v>-242.33172935779857</v>
      </c>
      <c r="G9" s="49">
        <f>'Scenario Int-11.55'!M$23</f>
        <v>-801.16323251417816</v>
      </c>
      <c r="H9" s="49">
        <f>'Scenario Int-11.55'!M$38</f>
        <v>-63.27548152634764</v>
      </c>
      <c r="I9" s="49">
        <f>'Scenario Int-11.55'!V$8</f>
        <v>262.88996774193549</v>
      </c>
      <c r="J9" s="49">
        <f>'Scenario Int-11.55'!V$23</f>
        <v>179.03783919597993</v>
      </c>
      <c r="K9" s="49">
        <f>'Scenario Int-11.55'!V$38</f>
        <v>413.21945945945953</v>
      </c>
      <c r="L9" s="49">
        <f>'Scenario Int-11.55'!D$53</f>
        <v>-204.64421212121221</v>
      </c>
      <c r="M9" s="50">
        <f>'Scenario Int-11.55'!D$68</f>
        <v>-579.94310204081603</v>
      </c>
      <c r="Q9" s="238"/>
      <c r="R9" s="238"/>
      <c r="S9" s="238"/>
      <c r="T9" s="238"/>
      <c r="U9" s="238"/>
      <c r="V9" s="238"/>
      <c r="W9" s="238"/>
      <c r="X9" s="238"/>
      <c r="Y9" s="238"/>
      <c r="Z9" s="238"/>
      <c r="AA9" s="238"/>
      <c r="AB9" s="238"/>
      <c r="AC9" s="85"/>
    </row>
    <row r="10" spans="2:29" x14ac:dyDescent="0.2">
      <c r="B10" s="41" t="str">
        <f>'Scenario Int-12.55'!F$2</f>
        <v>SNOPR Scenario Int-12.55</v>
      </c>
      <c r="C10" s="60">
        <f>'Scenario Int-12.55'!D$8</f>
        <v>-229.90148347430386</v>
      </c>
      <c r="D10" s="42">
        <f>'Scenario Int-12.55'!D$23</f>
        <v>-552.72867970791276</v>
      </c>
      <c r="E10" s="42">
        <f>'Scenario Int-12.55'!D$38</f>
        <v>-65.19836016748728</v>
      </c>
      <c r="F10" s="42">
        <f>'Scenario Int-12.55'!M$8</f>
        <v>-257.88902974828363</v>
      </c>
      <c r="G10" s="42">
        <f>'Scenario Int-12.55'!M$23</f>
        <v>-810.06432075471719</v>
      </c>
      <c r="H10" s="42">
        <f>'Scenario Int-12.55'!M$38</f>
        <v>-81.059480362537855</v>
      </c>
      <c r="I10" s="42">
        <f>'Scenario Int-12.55'!V$8</f>
        <v>301.82479099678454</v>
      </c>
      <c r="J10" s="42">
        <f>'Scenario Int-12.55'!V$23</f>
        <v>189.43145728643213</v>
      </c>
      <c r="K10" s="42">
        <f>'Scenario Int-12.55'!V$38</f>
        <v>501.52366071428571</v>
      </c>
      <c r="L10" s="42">
        <f>'Scenario Int-12.55'!D$53</f>
        <v>-221.86105740181267</v>
      </c>
      <c r="M10" s="43">
        <f>'Scenario Int-12.55'!D$68</f>
        <v>-572.81232653061204</v>
      </c>
      <c r="Q10" s="85"/>
      <c r="R10" s="86"/>
      <c r="S10" s="86"/>
      <c r="T10" s="86"/>
      <c r="U10" s="86"/>
      <c r="V10" s="86"/>
      <c r="W10" s="86"/>
      <c r="X10" s="86"/>
      <c r="Y10" s="86"/>
      <c r="Z10" s="86"/>
      <c r="AA10" s="86"/>
      <c r="AB10" s="86"/>
      <c r="AC10" s="85"/>
    </row>
    <row r="11" spans="2:29" x14ac:dyDescent="0.2">
      <c r="B11" s="48" t="str">
        <f>'Scenario Int-13.55'!F$2</f>
        <v>SNOPR Scenario Int-13.55</v>
      </c>
      <c r="C11" s="153">
        <f>'Scenario Int-13.55'!D$8</f>
        <v>-185.79632595416399</v>
      </c>
      <c r="D11" s="49">
        <f>'Scenario Int-13.55'!D$23</f>
        <v>-471.37145860859761</v>
      </c>
      <c r="E11" s="49">
        <f>'Scenario Int-13.55'!D$38</f>
        <v>-5.9562898838083829</v>
      </c>
      <c r="F11" s="49">
        <f>'Scenario Int-13.55'!M$8</f>
        <v>-217.03624401913873</v>
      </c>
      <c r="G11" s="49">
        <f>'Scenario Int-13.55'!M$23</f>
        <v>-674.47889070146789</v>
      </c>
      <c r="H11" s="49">
        <f>'Scenario Int-13.55'!M$38</f>
        <v>-27.183608666215292</v>
      </c>
      <c r="I11" s="49">
        <f>'Scenario Int-13.55'!V$8</f>
        <v>280.25062068965525</v>
      </c>
      <c r="J11" s="49">
        <f>'Scenario Int-13.55'!V$23</f>
        <v>193.22722826086959</v>
      </c>
      <c r="K11" s="49">
        <f>'Scenario Int-13.55'!V$38</f>
        <v>431.31009433962259</v>
      </c>
      <c r="L11" s="49">
        <f>'Scenario Int-13.55'!D$53</f>
        <v>-162.89125391849521</v>
      </c>
      <c r="M11" s="50">
        <f>'Scenario Int-13.55'!D$68</f>
        <v>-501.69474418604648</v>
      </c>
      <c r="Q11" s="85"/>
      <c r="R11" s="86"/>
      <c r="S11" s="86"/>
      <c r="T11" s="86"/>
      <c r="U11" s="86"/>
      <c r="V11" s="86"/>
      <c r="W11" s="86"/>
      <c r="X11" s="86"/>
      <c r="Y11" s="86"/>
      <c r="Z11" s="86"/>
      <c r="AA11" s="86"/>
      <c r="AB11" s="86"/>
      <c r="AC11" s="85"/>
    </row>
    <row r="12" spans="2:29" x14ac:dyDescent="0.2">
      <c r="B12" s="45" t="str">
        <f>'Scenario Int-14.55'!F$2</f>
        <v>SNOPR Scenario Int-14.55</v>
      </c>
      <c r="C12" s="157">
        <f>'Scenario Int-14.55'!D$8</f>
        <v>-195.81290335111214</v>
      </c>
      <c r="D12" s="46">
        <f>'Scenario Int-14.55'!D$23</f>
        <v>-469.98699497892397</v>
      </c>
      <c r="E12" s="46">
        <f>'Scenario Int-14.55'!D$38</f>
        <v>-23.425401822093395</v>
      </c>
      <c r="F12" s="46">
        <f>'Scenario Int-14.55'!M$8</f>
        <v>-231.93844423168963</v>
      </c>
      <c r="G12" s="46">
        <f>'Scenario Int-14.55'!M$23</f>
        <v>-677.55359477124148</v>
      </c>
      <c r="H12" s="46">
        <f>'Scenario Int-14.55'!M$38</f>
        <v>-47.296283006093461</v>
      </c>
      <c r="I12" s="46">
        <f>'Scenario Int-14.55'!V$8</f>
        <v>309.32664383561666</v>
      </c>
      <c r="J12" s="46">
        <f>'Scenario Int-14.55'!V$23</f>
        <v>202.62497297297304</v>
      </c>
      <c r="K12" s="46">
        <f>'Scenario Int-14.55'!V$38</f>
        <v>493.81084112149534</v>
      </c>
      <c r="L12" s="46">
        <f>'Scenario Int-14.55'!D$53</f>
        <v>-176.10319749216299</v>
      </c>
      <c r="M12" s="47">
        <f>'Scenario Int-14.55'!D$68</f>
        <v>-475.44395348837173</v>
      </c>
      <c r="Q12" s="85"/>
      <c r="R12" s="86"/>
      <c r="S12" s="86"/>
      <c r="T12" s="86"/>
      <c r="U12" s="86"/>
      <c r="V12" s="86"/>
      <c r="W12" s="86"/>
      <c r="X12" s="86"/>
      <c r="Y12" s="86"/>
      <c r="Z12" s="86"/>
      <c r="AA12" s="86"/>
      <c r="AB12" s="86"/>
      <c r="AC12" s="85"/>
    </row>
    <row r="13" spans="2:29" x14ac:dyDescent="0.2">
      <c r="R13" s="144"/>
      <c r="S13" s="144"/>
      <c r="T13" s="144"/>
      <c r="U13" s="144"/>
      <c r="V13" s="144"/>
      <c r="W13" s="144"/>
      <c r="X13" s="144"/>
      <c r="Y13" s="144"/>
      <c r="Z13" s="144"/>
      <c r="AA13" s="144"/>
      <c r="AB13" s="144"/>
    </row>
    <row r="14" spans="2:29" x14ac:dyDescent="0.2">
      <c r="B14" s="84" t="s">
        <v>25</v>
      </c>
    </row>
    <row r="15" spans="2:29" s="145" customFormat="1" ht="45" x14ac:dyDescent="0.2">
      <c r="B15" s="148"/>
      <c r="C15" s="142" t="s">
        <v>14</v>
      </c>
      <c r="D15" s="142" t="s">
        <v>15</v>
      </c>
      <c r="E15" s="142" t="s">
        <v>16</v>
      </c>
      <c r="F15" s="142" t="s">
        <v>17</v>
      </c>
      <c r="G15" s="142" t="s">
        <v>18</v>
      </c>
      <c r="H15" s="142" t="s">
        <v>19</v>
      </c>
      <c r="I15" s="142" t="s">
        <v>13</v>
      </c>
      <c r="J15" s="142" t="s">
        <v>20</v>
      </c>
      <c r="K15" s="142" t="s">
        <v>21</v>
      </c>
      <c r="L15" s="142" t="s">
        <v>22</v>
      </c>
      <c r="M15" s="143" t="s">
        <v>23</v>
      </c>
    </row>
    <row r="16" spans="2:29" x14ac:dyDescent="0.2">
      <c r="B16" s="52" t="str">
        <f>'Scenario 0'!F$2</f>
        <v>DOE SNOPR (Scenario 0)</v>
      </c>
      <c r="C16" s="150">
        <f>'Scenario 0'!D$9</f>
        <v>617.38226627945392</v>
      </c>
      <c r="D16" s="151">
        <f>'Scenario 0'!D$24</f>
        <v>711.31617217395387</v>
      </c>
      <c r="E16" s="151">
        <f>'Scenario 0'!D$39</f>
        <v>568.82666531404323</v>
      </c>
      <c r="F16" s="151">
        <f>'Scenario 0'!M$9</f>
        <v>420.43621808510784</v>
      </c>
      <c r="G16" s="151">
        <f>'Scenario 0'!M$24</f>
        <v>495.78017796610209</v>
      </c>
      <c r="H16" s="151">
        <f>'Scenario 0'!M$39</f>
        <v>385.97657751937953</v>
      </c>
      <c r="I16" s="151">
        <f>'Scenario 0'!V$9</f>
        <v>1176.530810408922</v>
      </c>
      <c r="J16" s="151">
        <f>'Scenario 0'!V$24</f>
        <v>1171.9616697588137</v>
      </c>
      <c r="K16" s="151">
        <f>'Scenario 0'!V$39</f>
        <v>1179.5863523573212</v>
      </c>
      <c r="L16" s="151">
        <f>'Scenario 0'!D$54</f>
        <v>775.23120396600518</v>
      </c>
      <c r="M16" s="152">
        <f>'Scenario 0'!D$69</f>
        <v>476.61953703703699</v>
      </c>
    </row>
    <row r="17" spans="2:13" x14ac:dyDescent="0.2">
      <c r="B17" s="41" t="str">
        <f>'Scenario Int-11'!F$2</f>
        <v>SNOPR Scenario Int-11</v>
      </c>
      <c r="C17" s="60">
        <f>'Scenario Int-11'!D$9</f>
        <v>-165.9540299549395</v>
      </c>
      <c r="D17" s="42">
        <f>'Scenario Int-11'!D$24</f>
        <v>-380.92330941661976</v>
      </c>
      <c r="E17" s="42">
        <f>'Scenario Int-11'!D$39</f>
        <v>-69.341308210953656</v>
      </c>
      <c r="F17" s="42">
        <f>'Scenario Int-11'!M$9</f>
        <v>-227.97378071833649</v>
      </c>
      <c r="G17" s="42">
        <f>'Scenario Int-11'!M$24</f>
        <v>-623.42330779054896</v>
      </c>
      <c r="H17" s="42">
        <f>'Scenario Int-11'!M$39</f>
        <v>-98.472743621915626</v>
      </c>
      <c r="I17" s="42">
        <f>'Scenario Int-11'!V$9</f>
        <v>180.93760252365919</v>
      </c>
      <c r="J17" s="42">
        <f>'Scenario Int-11'!V$24</f>
        <v>87.316398963730563</v>
      </c>
      <c r="K17" s="42">
        <f>'Scenario Int-11'!V$39</f>
        <v>326.65447580645144</v>
      </c>
      <c r="L17" s="42">
        <f>'Scenario Int-11'!D$54</f>
        <v>-152.76710317460316</v>
      </c>
      <c r="M17" s="43">
        <f>'Scenario Int-11'!D$69</f>
        <v>-570.20985549132911</v>
      </c>
    </row>
    <row r="18" spans="2:13" x14ac:dyDescent="0.2">
      <c r="B18" s="48" t="str">
        <f>'Scenario Int-12'!F$2</f>
        <v>SNOPR Scenario Int-12</v>
      </c>
      <c r="C18" s="153">
        <f>'Scenario Int-12'!D$9</f>
        <v>-179.36959580241489</v>
      </c>
      <c r="D18" s="49">
        <f>'Scenario Int-12'!D$24</f>
        <v>-370.5938433572918</v>
      </c>
      <c r="E18" s="49">
        <f>'Scenario Int-12'!D$39</f>
        <v>-93.523921381960363</v>
      </c>
      <c r="F18" s="49">
        <f>'Scenario Int-12'!M$9</f>
        <v>-248.20099275133958</v>
      </c>
      <c r="G18" s="49">
        <f>'Scenario Int-12'!M$24</f>
        <v>-613.97720306513406</v>
      </c>
      <c r="H18" s="49">
        <f>'Scenario Int-12'!M$39</f>
        <v>-128.36719665271971</v>
      </c>
      <c r="I18" s="49">
        <f>'Scenario Int-12'!V$9</f>
        <v>195.23300940438864</v>
      </c>
      <c r="J18" s="49">
        <f>'Scenario Int-12'!V$24</f>
        <v>99.229870466321287</v>
      </c>
      <c r="K18" s="49">
        <f>'Scenario Int-12'!V$39</f>
        <v>342.28543650793625</v>
      </c>
      <c r="L18" s="49">
        <f>'Scenario Int-12'!D$54</f>
        <v>-185.28646825396842</v>
      </c>
      <c r="M18" s="50">
        <f>'Scenario Int-12'!D$69</f>
        <v>-583.08904624277466</v>
      </c>
    </row>
    <row r="19" spans="2:13" x14ac:dyDescent="0.2">
      <c r="B19" s="41" t="str">
        <f>'Scenario Int-13'!F$2</f>
        <v>SNOPR Scenario Int-13</v>
      </c>
      <c r="C19" s="60">
        <f>'Scenario Int-13'!D$9</f>
        <v>-137.7968726036938</v>
      </c>
      <c r="D19" s="42">
        <f>'Scenario Int-13'!D$24</f>
        <v>-319.68346352680373</v>
      </c>
      <c r="E19" s="42">
        <f>'Scenario Int-13'!D$39</f>
        <v>-42.243548339940318</v>
      </c>
      <c r="F19" s="42">
        <f>'Scenario Int-13'!M$9</f>
        <v>-206.09297242083784</v>
      </c>
      <c r="G19" s="42">
        <f>'Scenario Int-13'!M$24</f>
        <v>-535.39824499411066</v>
      </c>
      <c r="H19" s="42">
        <f>'Scenario Int-13'!M$39</f>
        <v>-72.194420498084469</v>
      </c>
      <c r="I19" s="42">
        <f>'Scenario Int-13'!V$9</f>
        <v>217.64567434210537</v>
      </c>
      <c r="J19" s="42">
        <f>'Scenario Int-13'!V$24</f>
        <v>136.56557065217388</v>
      </c>
      <c r="K19" s="42">
        <f>'Scenario Int-13'!V$39</f>
        <v>341.96849999999966</v>
      </c>
      <c r="L19" s="42">
        <f>'Scenario Int-13'!D$54</f>
        <v>-56.784261954262</v>
      </c>
      <c r="M19" s="43">
        <f>'Scenario Int-13'!D$69</f>
        <v>-505.59501618122994</v>
      </c>
    </row>
    <row r="20" spans="2:13" x14ac:dyDescent="0.2">
      <c r="B20" s="48" t="str">
        <f>'Scenario Int-14'!F$2</f>
        <v>SNOPR Scenario Int-14</v>
      </c>
      <c r="C20" s="153">
        <f>'Scenario Int-14'!D$9</f>
        <v>-149.18205443283551</v>
      </c>
      <c r="D20" s="49">
        <f>'Scenario Int-14'!D$24</f>
        <v>-308.50118880035069</v>
      </c>
      <c r="E20" s="49">
        <f>'Scenario Int-14'!D$39</f>
        <v>-65.452777367830436</v>
      </c>
      <c r="F20" s="49">
        <f>'Scenario Int-14'!M$9</f>
        <v>-221.57463032367946</v>
      </c>
      <c r="G20" s="49">
        <f>'Scenario Int-14'!M$24</f>
        <v>-518.92705882352925</v>
      </c>
      <c r="H20" s="49">
        <f>'Scenario Int-14'!M$39</f>
        <v>-100.35181774580316</v>
      </c>
      <c r="I20" s="49">
        <f>'Scenario Int-14'!V$9</f>
        <v>219.88694444444448</v>
      </c>
      <c r="J20" s="49">
        <f>'Scenario Int-14'!V$24</f>
        <v>135.84956521739136</v>
      </c>
      <c r="K20" s="49">
        <f>'Scenario Int-14'!V$39</f>
        <v>346.63184426229486</v>
      </c>
      <c r="L20" s="49">
        <f>'Scenario Int-14'!D$54</f>
        <v>-87.873651452282218</v>
      </c>
      <c r="M20" s="50">
        <f>'Scenario Int-14'!D$69</f>
        <v>-506.02521035598681</v>
      </c>
    </row>
    <row r="21" spans="2:13" x14ac:dyDescent="0.2">
      <c r="B21" s="156" t="str">
        <f>'Scenario 0.55'!F$2</f>
        <v>DOE SNOPR (Scenario 0.55)</v>
      </c>
      <c r="C21" s="60">
        <f>'Scenario 0.55'!D$9</f>
        <v>692.4967279553415</v>
      </c>
      <c r="D21" s="42">
        <f>'Scenario 0.55'!D$24</f>
        <v>749.25291880585939</v>
      </c>
      <c r="E21" s="42">
        <f>'Scenario 0.55'!D$39</f>
        <v>653.59588238078834</v>
      </c>
      <c r="F21" s="42">
        <f>'Scenario 0.55'!M$9</f>
        <v>501.9427376146794</v>
      </c>
      <c r="G21" s="42">
        <f>'Scenario 0.55'!M$24</f>
        <v>531.75851711026701</v>
      </c>
      <c r="H21" s="42">
        <f>'Scenario 0.55'!M$39</f>
        <v>483.19426180513989</v>
      </c>
      <c r="I21" s="42">
        <f>'Scenario 0.55'!V$9</f>
        <v>1147.8872484952713</v>
      </c>
      <c r="J21" s="42">
        <f>'Scenario 0.55'!V$24</f>
        <v>1176.3799999999987</v>
      </c>
      <c r="K21" s="42">
        <f>'Scenario 0.55'!V$39</f>
        <v>1125.1635085007747</v>
      </c>
      <c r="L21" s="42">
        <f>'Scenario 0.55'!D$54</f>
        <v>890.36009920634888</v>
      </c>
      <c r="M21" s="43">
        <f>'Scenario 0.55'!D$69</f>
        <v>611.14233576642357</v>
      </c>
    </row>
    <row r="22" spans="2:13" x14ac:dyDescent="0.2">
      <c r="B22" s="48" t="str">
        <f>'Scenario Int-11.55'!F$2</f>
        <v>SNOPR Scenario Int-11.55</v>
      </c>
      <c r="C22" s="153">
        <f>'Scenario Int-11.55'!D$9</f>
        <v>-150.22984672863905</v>
      </c>
      <c r="D22" s="49">
        <f>'Scenario Int-11.55'!D$24</f>
        <v>-364.19337029129787</v>
      </c>
      <c r="E22" s="49">
        <f>'Scenario Int-11.55'!D$39</f>
        <v>-5.6702618126491036</v>
      </c>
      <c r="F22" s="49">
        <f>'Scenario Int-11.55'!M$9</f>
        <v>-197.37708786936233</v>
      </c>
      <c r="G22" s="49">
        <f>'Scenario Int-11.55'!M$24</f>
        <v>-602.88098915989133</v>
      </c>
      <c r="H22" s="49">
        <f>'Scenario Int-11.55'!M$39</f>
        <v>-34.202671755725177</v>
      </c>
      <c r="I22" s="49">
        <f>'Scenario Int-11.55'!V$9</f>
        <v>184.94985989492102</v>
      </c>
      <c r="J22" s="49">
        <f>'Scenario Int-11.55'!V$24</f>
        <v>98.531111111111159</v>
      </c>
      <c r="K22" s="49">
        <f>'Scenario Int-11.55'!V$39</f>
        <v>354.20523316062184</v>
      </c>
      <c r="L22" s="49">
        <f>'Scenario Int-11.55'!D$54</f>
        <v>-139.45649122807023</v>
      </c>
      <c r="M22" s="50">
        <f>'Scenario Int-11.55'!D$69</f>
        <v>-541.11219081272088</v>
      </c>
    </row>
    <row r="23" spans="2:13" x14ac:dyDescent="0.2">
      <c r="B23" s="41" t="str">
        <f>'Scenario Int-12.55'!F$2</f>
        <v>SNOPR Scenario Int-12.55</v>
      </c>
      <c r="C23" s="60">
        <f>'Scenario Int-12.55'!D$9</f>
        <v>-157.01687908218022</v>
      </c>
      <c r="D23" s="42">
        <f>'Scenario Int-12.55'!D$24</f>
        <v>-350.60968804503733</v>
      </c>
      <c r="E23" s="42">
        <f>'Scenario Int-12.55'!D$39</f>
        <v>-26.260876847123964</v>
      </c>
      <c r="F23" s="42">
        <f>'Scenario Int-12.55'!M$9</f>
        <v>-212.48795950155807</v>
      </c>
      <c r="G23" s="42">
        <f>'Scenario Int-12.55'!M$24</f>
        <v>-592.10321573948431</v>
      </c>
      <c r="H23" s="42">
        <f>'Scenario Int-12.55'!M$39</f>
        <v>-59.688154014199895</v>
      </c>
      <c r="I23" s="42">
        <f>'Scenario Int-12.55'!V$9</f>
        <v>214.00144347826085</v>
      </c>
      <c r="J23" s="42">
        <f>'Scenario Int-12.55'!V$24</f>
        <v>114.22724867724875</v>
      </c>
      <c r="K23" s="42">
        <f>'Scenario Int-12.55'!V$39</f>
        <v>405.4463451776648</v>
      </c>
      <c r="L23" s="42">
        <f>'Scenario Int-12.55'!D$54</f>
        <v>-167.21172932330833</v>
      </c>
      <c r="M23" s="43">
        <f>'Scenario Int-12.55'!D$69</f>
        <v>-554.06265017667818</v>
      </c>
    </row>
    <row r="24" spans="2:13" x14ac:dyDescent="0.2">
      <c r="B24" s="48" t="str">
        <f>'Scenario Int-13.55'!F$2</f>
        <v>SNOPR Scenario Int-13.55</v>
      </c>
      <c r="C24" s="153">
        <f>'Scenario Int-13.55'!D$9</f>
        <v>-114.76234246473253</v>
      </c>
      <c r="D24" s="49">
        <f>'Scenario Int-13.55'!D$24</f>
        <v>-300.61852120958076</v>
      </c>
      <c r="E24" s="49">
        <f>'Scenario Int-13.55'!D$39</f>
        <v>34.856931864510017</v>
      </c>
      <c r="F24" s="49">
        <f>'Scenario Int-13.55'!M$9</f>
        <v>-173.24987603305775</v>
      </c>
      <c r="G24" s="49">
        <f>'Scenario Int-13.55'!M$24</f>
        <v>-513.00571253071246</v>
      </c>
      <c r="H24" s="49">
        <f>'Scenario Int-13.55'!M$39</f>
        <v>-1.0448630136986361</v>
      </c>
      <c r="I24" s="49">
        <f>'Scenario Int-13.55'!V$9</f>
        <v>223.0949177330896</v>
      </c>
      <c r="J24" s="49">
        <f>'Scenario Int-13.55'!V$24</f>
        <v>149.6249861495844</v>
      </c>
      <c r="K24" s="49">
        <f>'Scenario Int-13.55'!V$39</f>
        <v>365.68978494623656</v>
      </c>
      <c r="L24" s="49">
        <f>'Scenario Int-13.55'!D$54</f>
        <v>-62.952908163265263</v>
      </c>
      <c r="M24" s="50">
        <f>'Scenario Int-13.55'!D$69</f>
        <v>-458.96286274509828</v>
      </c>
    </row>
    <row r="25" spans="2:13" x14ac:dyDescent="0.2">
      <c r="B25" s="45" t="str">
        <f>'Scenario Int-14.55'!F$2</f>
        <v>SNOPR Scenario Int-14.55</v>
      </c>
      <c r="C25" s="157">
        <f>'Scenario Int-14.55'!D$9</f>
        <v>-118.4270816773778</v>
      </c>
      <c r="D25" s="46">
        <f>'Scenario Int-14.55'!D$24</f>
        <v>-286.06114175389661</v>
      </c>
      <c r="E25" s="46">
        <f>'Scenario Int-14.55'!D$39</f>
        <v>16.545080746757264</v>
      </c>
      <c r="F25" s="46">
        <f>'Scenario Int-14.55'!M$9</f>
        <v>-181.70627532038046</v>
      </c>
      <c r="G25" s="46">
        <f>'Scenario Int-14.55'!M$24</f>
        <v>-493.47938650306719</v>
      </c>
      <c r="H25" s="46">
        <f>'Scenario Int-14.55'!M$39</f>
        <v>-23.292880299251898</v>
      </c>
      <c r="I25" s="46">
        <f>'Scenario Int-14.55'!V$9</f>
        <v>238.82499999999996</v>
      </c>
      <c r="J25" s="46">
        <f>'Scenario Int-14.55'!V$24</f>
        <v>152.59373961218839</v>
      </c>
      <c r="K25" s="46">
        <f>'Scenario Int-14.55'!V$39</f>
        <v>403.53126984126965</v>
      </c>
      <c r="L25" s="46">
        <f>'Scenario Int-14.55'!D$54</f>
        <v>-81.421348600508892</v>
      </c>
      <c r="M25" s="47">
        <f>'Scenario Int-14.55'!D$69</f>
        <v>-455.23529411764684</v>
      </c>
    </row>
    <row r="26" spans="2:13" x14ac:dyDescent="0.2">
      <c r="B26" s="53"/>
      <c r="C26" s="49"/>
      <c r="D26" s="49"/>
      <c r="E26" s="49"/>
      <c r="F26" s="49"/>
      <c r="G26" s="49"/>
      <c r="H26" s="49"/>
      <c r="I26" s="49"/>
      <c r="J26" s="49"/>
      <c r="K26" s="49"/>
      <c r="L26" s="49"/>
      <c r="M26" s="49"/>
    </row>
    <row r="27" spans="2:13" x14ac:dyDescent="0.2">
      <c r="B27" s="84" t="s">
        <v>26</v>
      </c>
    </row>
    <row r="28" spans="2:13" ht="45" x14ac:dyDescent="0.2">
      <c r="B28" s="148"/>
      <c r="C28" s="154" t="s">
        <v>14</v>
      </c>
      <c r="D28" s="154" t="s">
        <v>15</v>
      </c>
      <c r="E28" s="154" t="s">
        <v>16</v>
      </c>
      <c r="F28" s="154" t="s">
        <v>17</v>
      </c>
      <c r="G28" s="154" t="s">
        <v>18</v>
      </c>
      <c r="H28" s="154" t="s">
        <v>19</v>
      </c>
      <c r="I28" s="154" t="s">
        <v>13</v>
      </c>
      <c r="J28" s="154" t="s">
        <v>20</v>
      </c>
      <c r="K28" s="154" t="s">
        <v>21</v>
      </c>
      <c r="L28" s="154" t="s">
        <v>22</v>
      </c>
      <c r="M28" s="155" t="s">
        <v>23</v>
      </c>
    </row>
    <row r="29" spans="2:13" x14ac:dyDescent="0.2">
      <c r="B29" s="52" t="str">
        <f>'Scenario 0'!F$2</f>
        <v>DOE SNOPR (Scenario 0)</v>
      </c>
      <c r="C29" s="150">
        <f>'Scenario 0'!D$10</f>
        <v>561.06610451218796</v>
      </c>
      <c r="D29" s="151">
        <f>'Scenario 0'!D$25</f>
        <v>596.83954642728145</v>
      </c>
      <c r="E29" s="151">
        <f>'Scenario 0'!D$40</f>
        <v>536.8889216346314</v>
      </c>
      <c r="F29" s="151">
        <f>'Scenario 0'!M$10</f>
        <v>437.13926340600983</v>
      </c>
      <c r="G29" s="151">
        <f>'Scenario 0'!M$25</f>
        <v>492.17466631073142</v>
      </c>
      <c r="H29" s="151">
        <f>'Scenario 0'!M$40</f>
        <v>405.10653822249884</v>
      </c>
      <c r="I29" s="151">
        <f>'Scenario 0'!V$10</f>
        <v>864.79270400772521</v>
      </c>
      <c r="J29" s="151">
        <f>'Scenario 0'!V$25</f>
        <v>772.60716599190323</v>
      </c>
      <c r="K29" s="151">
        <f>'Scenario 0'!V$40</f>
        <v>948.89179132040647</v>
      </c>
      <c r="L29" s="151">
        <f>'Scenario 0'!D$55</f>
        <v>692.43596853490737</v>
      </c>
      <c r="M29" s="152">
        <f>'Scenario 0'!D$70</f>
        <v>482.20925549915404</v>
      </c>
    </row>
    <row r="30" spans="2:13" x14ac:dyDescent="0.2">
      <c r="B30" s="41" t="str">
        <f>'Scenario Int-11'!F$2</f>
        <v>SNOPR Scenario Int-11</v>
      </c>
      <c r="C30" s="60">
        <f>'Scenario Int-11'!D$10</f>
        <v>-124.716164606568</v>
      </c>
      <c r="D30" s="42">
        <f>'Scenario Int-11'!D$25</f>
        <v>-273.50859236267877</v>
      </c>
      <c r="E30" s="42">
        <f>'Scenario Int-11'!D$40</f>
        <v>-28.61283262085724</v>
      </c>
      <c r="F30" s="42">
        <f>'Scenario Int-11'!M$10</f>
        <v>-225.28685287846474</v>
      </c>
      <c r="G30" s="42">
        <f>'Scenario Int-11'!M$25</f>
        <v>-402.85348076923083</v>
      </c>
      <c r="H30" s="42">
        <f>'Scenario Int-11'!M$40</f>
        <v>-136.78719169329079</v>
      </c>
      <c r="I30" s="42">
        <f>'Scenario Int-11'!V$10</f>
        <v>228.63492581602358</v>
      </c>
      <c r="J30" s="42">
        <f>'Scenario Int-11'!V$25</f>
        <v>-46.36674242424246</v>
      </c>
      <c r="K30" s="42">
        <f>'Scenario Int-11'!V$40</f>
        <v>620.36392086330886</v>
      </c>
      <c r="L30" s="42">
        <f>'Scenario Int-11'!D$55</f>
        <v>-115.27863526570052</v>
      </c>
      <c r="M30" s="43">
        <f>'Scenario Int-11'!D$70</f>
        <v>-549.00670520231176</v>
      </c>
    </row>
    <row r="31" spans="2:13" x14ac:dyDescent="0.2">
      <c r="B31" s="48" t="str">
        <f>'Scenario Int-12'!F$2</f>
        <v>SNOPR Scenario Int-12</v>
      </c>
      <c r="C31" s="153">
        <f>'Scenario Int-12'!D$10</f>
        <v>-136.71532955369196</v>
      </c>
      <c r="D31" s="49">
        <f>'Scenario Int-12'!D$25</f>
        <v>-249.21471497200486</v>
      </c>
      <c r="E31" s="49">
        <f>'Scenario Int-12'!D$40</f>
        <v>-63.181202361100453</v>
      </c>
      <c r="F31" s="49">
        <f>'Scenario Int-12'!M$10</f>
        <v>-216.1126714648606</v>
      </c>
      <c r="G31" s="49">
        <f>'Scenario Int-12'!M$25</f>
        <v>-381.099278876835</v>
      </c>
      <c r="H31" s="49">
        <f>'Scenario Int-12'!M$40</f>
        <v>-134.22036426987671</v>
      </c>
      <c r="I31" s="49">
        <f>'Scenario Int-12'!V$10</f>
        <v>155.26299922299907</v>
      </c>
      <c r="J31" s="49">
        <f>'Scenario Int-12'!V$25</f>
        <v>-14.523232323232346</v>
      </c>
      <c r="K31" s="49">
        <f>'Scenario Int-12'!V$40</f>
        <v>426.92096969696917</v>
      </c>
      <c r="L31" s="49">
        <f>'Scenario Int-12'!D$55</f>
        <v>-133.34012121212109</v>
      </c>
      <c r="M31" s="50">
        <f>'Scenario Int-12'!D$70</f>
        <v>-561.95935797665322</v>
      </c>
    </row>
    <row r="32" spans="2:13" x14ac:dyDescent="0.2">
      <c r="B32" s="41" t="str">
        <f>'Scenario Int-13'!F$2</f>
        <v>SNOPR Scenario Int-13</v>
      </c>
      <c r="C32" s="60">
        <f>'Scenario Int-13'!D$10</f>
        <v>-108.11539650721697</v>
      </c>
      <c r="D32" s="42">
        <f>'Scenario Int-13'!D$25</f>
        <v>-240.27168018817699</v>
      </c>
      <c r="E32" s="42">
        <f>'Scenario Int-13'!D$40</f>
        <v>-20.879414905761063</v>
      </c>
      <c r="F32" s="42">
        <f>'Scenario Int-13'!M$10</f>
        <v>-177.94712213913385</v>
      </c>
      <c r="G32" s="42">
        <f>'Scenario Int-13'!M$25</f>
        <v>-366.73527569775325</v>
      </c>
      <c r="H32" s="42">
        <f>'Scenario Int-13'!M$40</f>
        <v>-83.745424592391387</v>
      </c>
      <c r="I32" s="42">
        <f>'Scenario Int-13'!V$10</f>
        <v>138.42098149637991</v>
      </c>
      <c r="J32" s="42">
        <f>'Scenario Int-13'!V$25</f>
        <v>-34.344373368146236</v>
      </c>
      <c r="K32" s="42">
        <f>'Scenario Int-13'!V$40</f>
        <v>415.85968553459134</v>
      </c>
      <c r="L32" s="42">
        <f>'Scenario Int-13'!D$55</f>
        <v>-55.265383631713583</v>
      </c>
      <c r="M32" s="43">
        <f>'Scenario Int-13'!D$70</f>
        <v>-448.22404564315354</v>
      </c>
    </row>
    <row r="33" spans="2:13" x14ac:dyDescent="0.2">
      <c r="B33" s="48" t="str">
        <f>'Scenario Int-14'!F$2</f>
        <v>SNOPR Scenario Int-14</v>
      </c>
      <c r="C33" s="153">
        <f>'Scenario Int-14'!D$10</f>
        <v>-104.31557097413817</v>
      </c>
      <c r="D33" s="49">
        <f>'Scenario Int-14'!D$25</f>
        <v>-223.41431017690255</v>
      </c>
      <c r="E33" s="49">
        <f>'Scenario Int-14'!D$40</f>
        <v>-25.833339352357005</v>
      </c>
      <c r="F33" s="49">
        <f>'Scenario Int-14'!M$10</f>
        <v>-184.82518006795036</v>
      </c>
      <c r="G33" s="49">
        <f>'Scenario Int-14'!M$25</f>
        <v>-361.38443537414992</v>
      </c>
      <c r="H33" s="49">
        <f>'Scenario Int-14'!M$40</f>
        <v>-96.695432937181508</v>
      </c>
      <c r="I33" s="49">
        <f>'Scenario Int-14'!V$10</f>
        <v>178.31885324779452</v>
      </c>
      <c r="J33" s="49">
        <f>'Scenario Int-14'!V$25</f>
        <v>5.5231503267973734</v>
      </c>
      <c r="K33" s="49">
        <f>'Scenario Int-14'!V$40</f>
        <v>452.56929460580869</v>
      </c>
      <c r="L33" s="49">
        <f>'Scenario Int-14'!D$55</f>
        <v>-56.980805626598446</v>
      </c>
      <c r="M33" s="50">
        <f>'Scenario Int-14'!D$70</f>
        <v>-426.41008298755156</v>
      </c>
    </row>
    <row r="34" spans="2:13" x14ac:dyDescent="0.2">
      <c r="B34" s="156" t="str">
        <f>'Scenario 0.55'!F$2</f>
        <v>DOE SNOPR (Scenario 0.55)</v>
      </c>
      <c r="C34" s="60">
        <f>'Scenario 0.55'!D$10</f>
        <v>608.5477995911873</v>
      </c>
      <c r="D34" s="42">
        <f>'Scenario 0.55'!D$25</f>
        <v>617.4754125283099</v>
      </c>
      <c r="E34" s="42">
        <f>'Scenario 0.55'!D$40</f>
        <v>600.79207569562527</v>
      </c>
      <c r="F34" s="42">
        <f>'Scenario 0.55'!M$10</f>
        <v>498.66397148676128</v>
      </c>
      <c r="G34" s="42">
        <f>'Scenario 0.55'!M$25</f>
        <v>510.61592074592045</v>
      </c>
      <c r="H34" s="42">
        <f>'Scenario 0.55'!M$40</f>
        <v>489.39202531645674</v>
      </c>
      <c r="I34" s="42">
        <f>'Scenario 0.55'!V$10</f>
        <v>839.71809962100735</v>
      </c>
      <c r="J34" s="42">
        <f>'Scenario 0.55'!V$25</f>
        <v>783.37775210084067</v>
      </c>
      <c r="K34" s="42">
        <f>'Scenario 0.55'!V$40</f>
        <v>899.64660335195549</v>
      </c>
      <c r="L34" s="42">
        <f>'Scenario 0.55'!D$55</f>
        <v>770.27441138421818</v>
      </c>
      <c r="M34" s="43">
        <f>'Scenario 0.55'!D$70</f>
        <v>592.25930864197528</v>
      </c>
    </row>
    <row r="35" spans="2:13" x14ac:dyDescent="0.2">
      <c r="B35" s="48" t="str">
        <f>'Scenario Int-11.55'!F$2</f>
        <v>SNOPR Scenario Int-11.55</v>
      </c>
      <c r="C35" s="153">
        <f>'Scenario Int-11.55'!D$10</f>
        <v>-103.62587735747839</v>
      </c>
      <c r="D35" s="49">
        <f>'Scenario Int-11.55'!D$25</f>
        <v>-252.60149910371615</v>
      </c>
      <c r="E35" s="49">
        <f>'Scenario Int-11.55'!D$40</f>
        <v>28.121271125589104</v>
      </c>
      <c r="F35" s="49">
        <f>'Scenario Int-11.55'!M$10</f>
        <v>-175.62335650446883</v>
      </c>
      <c r="G35" s="49">
        <f>'Scenario Int-11.55'!M$25</f>
        <v>-375.94830779480338</v>
      </c>
      <c r="H35" s="49">
        <f>'Scenario Int-11.55'!M$40</f>
        <v>-56.633347843292498</v>
      </c>
      <c r="I35" s="49">
        <f>'Scenario Int-11.55'!V$10</f>
        <v>161.11361157024814</v>
      </c>
      <c r="J35" s="49">
        <f>'Scenario Int-11.55'!V$25</f>
        <v>-39.209806701030963</v>
      </c>
      <c r="K35" s="49">
        <f>'Scenario Int-11.55'!V$40</f>
        <v>519.29557603686646</v>
      </c>
      <c r="L35" s="49">
        <f>'Scenario Int-11.55'!D$55</f>
        <v>-85.799502133712664</v>
      </c>
      <c r="M35" s="50">
        <f>'Scenario Int-11.55'!D$70</f>
        <v>-532.48544217687061</v>
      </c>
    </row>
    <row r="36" spans="2:13" x14ac:dyDescent="0.2">
      <c r="B36" s="41" t="str">
        <f>'Scenario Int-12.55'!F$2</f>
        <v>SNOPR Scenario Int-12.55</v>
      </c>
      <c r="C36" s="60">
        <f>'Scenario Int-12.55'!D$10</f>
        <v>-105.03335518188216</v>
      </c>
      <c r="D36" s="42">
        <f>'Scenario Int-12.55'!D$25</f>
        <v>-233.51459736774672</v>
      </c>
      <c r="E36" s="42">
        <f>'Scenario Int-12.55'!D$40</f>
        <v>8.7670942911067087</v>
      </c>
      <c r="F36" s="42">
        <f>'Scenario Int-12.55'!M$10</f>
        <v>-173.30865413161831</v>
      </c>
      <c r="G36" s="42">
        <f>'Scenario Int-12.55'!M$25</f>
        <v>-363.1705655355957</v>
      </c>
      <c r="H36" s="42">
        <f>'Scenario Int-12.55'!M$40</f>
        <v>-60.91698306419849</v>
      </c>
      <c r="I36" s="42">
        <f>'Scenario Int-12.55'!V$10</f>
        <v>151.09215669755687</v>
      </c>
      <c r="J36" s="42">
        <f>'Scenario Int-12.55'!V$25</f>
        <v>-6.8561855670103409</v>
      </c>
      <c r="K36" s="42">
        <f>'Scenario Int-12.55'!V$40</f>
        <v>449.31092457420903</v>
      </c>
      <c r="L36" s="42">
        <f>'Scenario Int-12.55'!D$55</f>
        <v>-116.06784593437938</v>
      </c>
      <c r="M36" s="43">
        <f>'Scenario Int-12.55'!D$70</f>
        <v>-534.97747152619604</v>
      </c>
    </row>
    <row r="37" spans="2:13" x14ac:dyDescent="0.2">
      <c r="B37" s="48" t="str">
        <f>'Scenario Int-13.55'!F$2</f>
        <v>SNOPR Scenario Int-13.55</v>
      </c>
      <c r="C37" s="153">
        <f>'Scenario Int-13.55'!D$10</f>
        <v>-77.910929020330229</v>
      </c>
      <c r="D37" s="49">
        <f>'Scenario Int-13.55'!D$25</f>
        <v>-225.35763090531995</v>
      </c>
      <c r="E37" s="49">
        <f>'Scenario Int-13.55'!D$40</f>
        <v>52.753700166088393</v>
      </c>
      <c r="F37" s="49">
        <f>'Scenario Int-13.55'!M$10</f>
        <v>-137.04525925925924</v>
      </c>
      <c r="G37" s="49">
        <f>'Scenario Int-13.55'!M$25</f>
        <v>-348.51356484762579</v>
      </c>
      <c r="H37" s="49">
        <f>'Scenario Int-13.55'!M$40</f>
        <v>-11.092629801604035</v>
      </c>
      <c r="I37" s="49">
        <f>'Scenario Int-13.55'!V$10</f>
        <v>127.59976542137284</v>
      </c>
      <c r="J37" s="49">
        <f>'Scenario Int-13.55'!V$25</f>
        <v>-29.691318242343591</v>
      </c>
      <c r="K37" s="49">
        <f>'Scenario Int-13.55'!V$40</f>
        <v>422.91377499999993</v>
      </c>
      <c r="L37" s="49">
        <f>'Scenario Int-13.55'!D$55</f>
        <v>-33.070921248142632</v>
      </c>
      <c r="M37" s="50">
        <f>'Scenario Int-13.55'!D$70</f>
        <v>-394.86079710144935</v>
      </c>
    </row>
    <row r="38" spans="2:13" x14ac:dyDescent="0.2">
      <c r="B38" s="45" t="str">
        <f>'Scenario Int-14.55'!F$2</f>
        <v>SNOPR Scenario Int-14.55</v>
      </c>
      <c r="C38" s="157">
        <f>'Scenario Int-14.55'!D$10</f>
        <v>-68.538117969797895</v>
      </c>
      <c r="D38" s="46">
        <f>'Scenario Int-14.55'!D$25</f>
        <v>-206.41609386583565</v>
      </c>
      <c r="E38" s="46">
        <f>'Scenario Int-14.55'!D$40</f>
        <v>53.354801756619331</v>
      </c>
      <c r="F38" s="46">
        <f>'Scenario Int-14.55'!M$10</f>
        <v>-139.05446853516673</v>
      </c>
      <c r="G38" s="46">
        <f>'Scenario Int-14.55'!M$25</f>
        <v>-341.60659348441942</v>
      </c>
      <c r="H38" s="46">
        <f>'Scenario Int-14.55'!M$40</f>
        <v>-18.37784388185651</v>
      </c>
      <c r="I38" s="46">
        <f>'Scenario Int-14.55'!V$10</f>
        <v>170.83728298611092</v>
      </c>
      <c r="J38" s="46">
        <f>'Scenario Int-14.55'!V$25</f>
        <v>12.542293333333337</v>
      </c>
      <c r="K38" s="46">
        <f>'Scenario Int-14.55'!V$40</f>
        <v>466.16375621890523</v>
      </c>
      <c r="L38" s="46">
        <f>'Scenario Int-14.55'!D$55</f>
        <v>-35.452670623145416</v>
      </c>
      <c r="M38" s="47">
        <f>'Scenario Int-14.55'!D$70</f>
        <v>-370.79190821256026</v>
      </c>
    </row>
    <row r="39" spans="2:13" x14ac:dyDescent="0.2">
      <c r="B39" s="53"/>
      <c r="C39" s="49"/>
      <c r="D39" s="49"/>
      <c r="E39" s="49"/>
      <c r="F39" s="49"/>
      <c r="G39" s="49"/>
      <c r="H39" s="49"/>
      <c r="I39" s="49"/>
      <c r="J39" s="49"/>
      <c r="K39" s="49"/>
      <c r="L39" s="49"/>
      <c r="M39" s="49"/>
    </row>
    <row r="40" spans="2:13" x14ac:dyDescent="0.2">
      <c r="B40" s="84" t="s">
        <v>27</v>
      </c>
    </row>
    <row r="41" spans="2:13" ht="45" x14ac:dyDescent="0.2">
      <c r="B41" s="148"/>
      <c r="C41" s="142" t="s">
        <v>14</v>
      </c>
      <c r="D41" s="142" t="s">
        <v>15</v>
      </c>
      <c r="E41" s="142" t="s">
        <v>16</v>
      </c>
      <c r="F41" s="142" t="s">
        <v>17</v>
      </c>
      <c r="G41" s="142" t="s">
        <v>18</v>
      </c>
      <c r="H41" s="142" t="s">
        <v>19</v>
      </c>
      <c r="I41" s="142" t="s">
        <v>13</v>
      </c>
      <c r="J41" s="142" t="s">
        <v>20</v>
      </c>
      <c r="K41" s="142" t="s">
        <v>21</v>
      </c>
      <c r="L41" s="142" t="s">
        <v>22</v>
      </c>
      <c r="M41" s="143" t="s">
        <v>23</v>
      </c>
    </row>
    <row r="42" spans="2:13" x14ac:dyDescent="0.2">
      <c r="B42" s="52" t="str">
        <f>'Scenario 0'!F$2</f>
        <v>DOE SNOPR (Scenario 0)</v>
      </c>
      <c r="C42" s="150">
        <f>'Scenario 0'!D$11</f>
        <v>506.17270720704676</v>
      </c>
      <c r="D42" s="151">
        <f>'Scenario 0'!D$26</f>
        <v>486.926951146291</v>
      </c>
      <c r="E42" s="151">
        <f>'Scenario 0'!D$41</f>
        <v>527.62032564744095</v>
      </c>
      <c r="F42" s="151">
        <f>'Scenario 0'!M$11</f>
        <v>399.43844435134736</v>
      </c>
      <c r="G42" s="151">
        <f>'Scenario 0'!M$26</f>
        <v>404.56986264476171</v>
      </c>
      <c r="H42" s="151">
        <f>'Scenario 0'!M$41</f>
        <v>393.91264501160128</v>
      </c>
      <c r="I42" s="151">
        <f>'Scenario 0'!V$11</f>
        <v>800.64883164300136</v>
      </c>
      <c r="J42" s="151">
        <f>'Scenario 0'!V$26</f>
        <v>668.13304054054174</v>
      </c>
      <c r="K42" s="151">
        <f>'Scenario 0'!V$41</f>
        <v>956.4396822594872</v>
      </c>
      <c r="L42" s="151">
        <f>'Scenario 0'!D$56</f>
        <v>662.13373955431814</v>
      </c>
      <c r="M42" s="152">
        <f>'Scenario 0'!D$71</f>
        <v>553.53072049689433</v>
      </c>
    </row>
    <row r="43" spans="2:13" x14ac:dyDescent="0.2">
      <c r="B43" s="41" t="str">
        <f>'Scenario Int-11'!F$2</f>
        <v>SNOPR Scenario Int-11</v>
      </c>
      <c r="C43" s="60">
        <f>'Scenario Int-11'!D$11</f>
        <v>-104.87594974316804</v>
      </c>
      <c r="D43" s="42">
        <f>'Scenario Int-11'!D$26</f>
        <v>-130.77656348537383</v>
      </c>
      <c r="E43" s="42">
        <f>'Scenario Int-11'!D$41</f>
        <v>-75.981398578531781</v>
      </c>
      <c r="F43" s="42">
        <f>'Scenario Int-11'!M$11</f>
        <v>-165.75196167494698</v>
      </c>
      <c r="G43" s="42">
        <f>'Scenario Int-11'!M$26</f>
        <v>-153.27908868335135</v>
      </c>
      <c r="H43" s="42">
        <f>'Scenario Int-11'!M$41</f>
        <v>-179.36142475512042</v>
      </c>
      <c r="I43" s="42">
        <f>'Scenario Int-11'!V$11</f>
        <v>141.16942168674714</v>
      </c>
      <c r="J43" s="42">
        <f>'Scenario Int-11'!V$26</f>
        <v>-87.912805836139185</v>
      </c>
      <c r="K43" s="42">
        <f>'Scenario Int-11'!V$41</f>
        <v>406.59499349804895</v>
      </c>
      <c r="L43" s="42">
        <f>'Scenario Int-11'!D$56</f>
        <v>-54.991696832579137</v>
      </c>
      <c r="M43" s="43">
        <f>'Scenario Int-11'!D$71</f>
        <v>-337.24579500656995</v>
      </c>
    </row>
    <row r="44" spans="2:13" x14ac:dyDescent="0.2">
      <c r="B44" s="48" t="str">
        <f>'Scenario Int-12'!F$2</f>
        <v>SNOPR Scenario Int-12</v>
      </c>
      <c r="C44" s="153">
        <f>'Scenario Int-12'!D$11</f>
        <v>-114.3833797833089</v>
      </c>
      <c r="D44" s="49">
        <f>'Scenario Int-12'!D$26</f>
        <v>-123.96241919149044</v>
      </c>
      <c r="E44" s="49">
        <f>'Scenario Int-12'!D$41</f>
        <v>-103.72221777782821</v>
      </c>
      <c r="F44" s="49">
        <f>'Scenario Int-12'!M$11</f>
        <v>-179.65603122782102</v>
      </c>
      <c r="G44" s="49">
        <f>'Scenario Int-12'!M$26</f>
        <v>-151.79152883569117</v>
      </c>
      <c r="H44" s="49">
        <f>'Scenario Int-12'!M$41</f>
        <v>-210.05968536657775</v>
      </c>
      <c r="I44" s="49">
        <f>'Scenario Int-12'!V$11</f>
        <v>146.77495808383219</v>
      </c>
      <c r="J44" s="49">
        <f>'Scenario Int-12'!V$26</f>
        <v>-59.695499438832783</v>
      </c>
      <c r="K44" s="49">
        <f>'Scenario Int-12'!V$41</f>
        <v>382.93051347881914</v>
      </c>
      <c r="L44" s="49">
        <f>'Scenario Int-12'!D$56</f>
        <v>-66.570783722682762</v>
      </c>
      <c r="M44" s="50">
        <f>'Scenario Int-12'!D$71</f>
        <v>-367.98835958005202</v>
      </c>
    </row>
    <row r="45" spans="2:13" x14ac:dyDescent="0.2">
      <c r="B45" s="41" t="str">
        <f>'Scenario Int-13'!F$2</f>
        <v>SNOPR Scenario Int-13</v>
      </c>
      <c r="C45" s="60">
        <f>'Scenario Int-13'!D$11</f>
        <v>-95.343603386078215</v>
      </c>
      <c r="D45" s="42">
        <f>'Scenario Int-13'!D$26</f>
        <v>-141.519165787704</v>
      </c>
      <c r="E45" s="42">
        <f>'Scenario Int-13'!D$41</f>
        <v>-43.970501834897291</v>
      </c>
      <c r="F45" s="42">
        <f>'Scenario Int-13'!M$11</f>
        <v>-154.37855706165286</v>
      </c>
      <c r="G45" s="42">
        <f>'Scenario Int-13'!M$26</f>
        <v>-165.66887894883982</v>
      </c>
      <c r="H45" s="42">
        <f>'Scenario Int-13'!M$41</f>
        <v>-142.08090742996364</v>
      </c>
      <c r="I45" s="42">
        <f>'Scenario Int-13'!V$11</f>
        <v>140.82854779411772</v>
      </c>
      <c r="J45" s="42">
        <f>'Scenario Int-13'!V$26</f>
        <v>-103.43422018348613</v>
      </c>
      <c r="K45" s="42">
        <f>'Scenario Int-13'!V$41</f>
        <v>421.08793421052644</v>
      </c>
      <c r="L45" s="42">
        <f>'Scenario Int-13'!D$56</f>
        <v>-26.165394736842103</v>
      </c>
      <c r="M45" s="43">
        <f>'Scenario Int-13'!D$71</f>
        <v>-310.87476572958485</v>
      </c>
    </row>
    <row r="46" spans="2:13" x14ac:dyDescent="0.2">
      <c r="B46" s="48" t="str">
        <f>'Scenario Int-14'!F$2</f>
        <v>SNOPR Scenario Int-14</v>
      </c>
      <c r="C46" s="153">
        <f>'Scenario Int-14'!D$11</f>
        <v>-104.263305241943</v>
      </c>
      <c r="D46" s="49">
        <f>'Scenario Int-14'!D$26</f>
        <v>-136.47639950527324</v>
      </c>
      <c r="E46" s="49">
        <f>'Scenario Int-14'!D$41</f>
        <v>-68.502034531675832</v>
      </c>
      <c r="F46" s="49">
        <f>'Scenario Int-14'!M$11</f>
        <v>-166.02376038478425</v>
      </c>
      <c r="G46" s="49">
        <f>'Scenario Int-14'!M$26</f>
        <v>-163.4633379927314</v>
      </c>
      <c r="H46" s="49">
        <f>'Scenario Int-14'!M$41</f>
        <v>-168.81262484774672</v>
      </c>
      <c r="I46" s="49">
        <f>'Scenario Int-14'!V$11</f>
        <v>139.11651432053614</v>
      </c>
      <c r="J46" s="49">
        <f>'Scenario Int-14'!V$26</f>
        <v>-87.56852064220179</v>
      </c>
      <c r="K46" s="49">
        <f>'Scenario Int-14'!V$41</f>
        <v>396.16378413524069</v>
      </c>
      <c r="L46" s="49">
        <f>'Scenario Int-14'!D$56</f>
        <v>-40.371631863882435</v>
      </c>
      <c r="M46" s="50">
        <f>'Scenario Int-14'!D$71</f>
        <v>-343.95629183400263</v>
      </c>
    </row>
    <row r="47" spans="2:13" x14ac:dyDescent="0.2">
      <c r="B47" s="156" t="str">
        <f>'Scenario 0.55'!F$2</f>
        <v>DOE SNOPR (Scenario 0.55)</v>
      </c>
      <c r="C47" s="60">
        <f>'Scenario 0.55'!D$11</f>
        <v>542.57851465902399</v>
      </c>
      <c r="D47" s="42">
        <f>'Scenario 0.55'!D$26</f>
        <v>502.46349854853736</v>
      </c>
      <c r="E47" s="42">
        <f>'Scenario 0.55'!D$41</f>
        <v>600.25476062467806</v>
      </c>
      <c r="F47" s="42">
        <f>'Scenario 0.55'!M$11</f>
        <v>447.06321827411108</v>
      </c>
      <c r="G47" s="42">
        <f>'Scenario 0.55'!M$26</f>
        <v>418.56558033161787</v>
      </c>
      <c r="H47" s="42">
        <f>'Scenario 0.55'!M$41</f>
        <v>488.39188225538982</v>
      </c>
      <c r="I47" s="42">
        <f>'Scenario 0.55'!V$11</f>
        <v>776.73501120573678</v>
      </c>
      <c r="J47" s="42">
        <f>'Scenario 0.55'!V$26</f>
        <v>677.24706201550509</v>
      </c>
      <c r="K47" s="42">
        <f>'Scenario 0.55'!V$41</f>
        <v>913.12125398512251</v>
      </c>
      <c r="L47" s="42">
        <f>'Scenario 0.55'!D$56</f>
        <v>723.8115344827587</v>
      </c>
      <c r="M47" s="43">
        <f>'Scenario 0.55'!D$71</f>
        <v>673.81874999999991</v>
      </c>
    </row>
    <row r="48" spans="2:13" x14ac:dyDescent="0.2">
      <c r="B48" s="48" t="str">
        <f>'Scenario Int-11.55'!F$2</f>
        <v>SNOPR Scenario Int-11.55</v>
      </c>
      <c r="C48" s="153">
        <f>'Scenario Int-11.55'!D$11</f>
        <v>-74.206148510565285</v>
      </c>
      <c r="D48" s="49">
        <f>'Scenario Int-11.55'!D$26</f>
        <v>-118.11948193946854</v>
      </c>
      <c r="E48" s="49">
        <f>'Scenario Int-11.55'!D$41</f>
        <v>-8.3075775582123743</v>
      </c>
      <c r="F48" s="49">
        <f>'Scenario Int-11.55'!M$11</f>
        <v>-121.85661827363117</v>
      </c>
      <c r="G48" s="49">
        <f>'Scenario Int-11.55'!M$26</f>
        <v>-141.34527499999987</v>
      </c>
      <c r="H48" s="49">
        <f>'Scenario Int-11.55'!M$41</f>
        <v>-96.223017902813197</v>
      </c>
      <c r="I48" s="49">
        <f>'Scenario Int-11.55'!V$11</f>
        <v>124.03646317186487</v>
      </c>
      <c r="J48" s="49">
        <f>'Scenario Int-11.55'!V$26</f>
        <v>-75.123593570608477</v>
      </c>
      <c r="K48" s="49">
        <f>'Scenario Int-11.55'!V$41</f>
        <v>396.78553459119524</v>
      </c>
      <c r="L48" s="49">
        <f>'Scenario Int-11.55'!D$56</f>
        <v>-29.853875838926157</v>
      </c>
      <c r="M48" s="50">
        <f>'Scenario Int-11.55'!D$71</f>
        <v>-286.40328424153103</v>
      </c>
    </row>
    <row r="49" spans="2:13" x14ac:dyDescent="0.2">
      <c r="B49" s="41" t="str">
        <f>'Scenario Int-12.55'!F$2</f>
        <v>SNOPR Scenario Int-12.55</v>
      </c>
      <c r="C49" s="60">
        <f>'Scenario Int-12.55'!D$11</f>
        <v>-81.768625529515177</v>
      </c>
      <c r="D49" s="42">
        <f>'Scenario Int-12.55'!D$26</f>
        <v>-110.17982384502341</v>
      </c>
      <c r="E49" s="42">
        <f>'Scenario Int-12.55'!D$41</f>
        <v>-39.188749691491111</v>
      </c>
      <c r="F49" s="42">
        <f>'Scenario Int-12.55'!M$11</f>
        <v>-133.59076850244611</v>
      </c>
      <c r="G49" s="42">
        <f>'Scenario Int-12.55'!M$26</f>
        <v>-139.03346388888892</v>
      </c>
      <c r="H49" s="42">
        <f>'Scenario Int-12.55'!M$41</f>
        <v>-126.43194373401523</v>
      </c>
      <c r="I49" s="42">
        <f>'Scenario Int-12.55'!V$11</f>
        <v>133.63965608465591</v>
      </c>
      <c r="J49" s="42">
        <f>'Scenario Int-12.55'!V$26</f>
        <v>-44.475154994259491</v>
      </c>
      <c r="K49" s="42">
        <f>'Scenario Int-12.55'!V$41</f>
        <v>375.66461778471137</v>
      </c>
      <c r="L49" s="42">
        <f>'Scenario Int-12.55'!D$56</f>
        <v>-33.69682885906041</v>
      </c>
      <c r="M49" s="43">
        <f>'Scenario Int-12.55'!D$71</f>
        <v>-311.39001470588164</v>
      </c>
    </row>
    <row r="50" spans="2:13" x14ac:dyDescent="0.2">
      <c r="B50" s="48" t="str">
        <f>'Scenario Int-13.55'!F$2</f>
        <v>SNOPR Scenario Int-13.55</v>
      </c>
      <c r="C50" s="153">
        <f>'Scenario Int-13.55'!D$11</f>
        <v>-66.065394255066735</v>
      </c>
      <c r="D50" s="49">
        <f>'Scenario Int-13.55'!D$26</f>
        <v>-128.99972438043176</v>
      </c>
      <c r="E50" s="49">
        <f>'Scenario Int-13.55'!D$41</f>
        <v>26.22324695550024</v>
      </c>
      <c r="F50" s="49">
        <f>'Scenario Int-13.55'!M$11</f>
        <v>-110.85350258732224</v>
      </c>
      <c r="G50" s="49">
        <f>'Scenario Int-13.55'!M$26</f>
        <v>-152.07417974322397</v>
      </c>
      <c r="H50" s="49">
        <f>'Scenario Int-13.55'!M$41</f>
        <v>-56.923501306457631</v>
      </c>
      <c r="I50" s="49">
        <f>'Scenario Int-13.55'!V$11</f>
        <v>119.09539553752553</v>
      </c>
      <c r="J50" s="49">
        <f>'Scenario Int-13.55'!V$26</f>
        <v>-99.710011737089076</v>
      </c>
      <c r="K50" s="49">
        <f>'Scenario Int-13.55'!V$41</f>
        <v>416.41948963317395</v>
      </c>
      <c r="L50" s="49">
        <f>'Scenario Int-13.55'!D$56</f>
        <v>-5.9652315608919473</v>
      </c>
      <c r="M50" s="50">
        <f>'Scenario Int-13.55'!D$71</f>
        <v>-250.3998206278024</v>
      </c>
    </row>
    <row r="51" spans="2:13" x14ac:dyDescent="0.2">
      <c r="B51" s="45" t="str">
        <f>'Scenario Int-14.55'!F$2</f>
        <v>SNOPR Scenario Int-14.55</v>
      </c>
      <c r="C51" s="157">
        <f>'Scenario Int-14.55'!D$11</f>
        <v>-73.832784638574438</v>
      </c>
      <c r="D51" s="46">
        <f>'Scenario Int-14.55'!D$26</f>
        <v>-123.0243320192631</v>
      </c>
      <c r="E51" s="46">
        <f>'Scenario Int-14.55'!D$41</f>
        <v>-1.7908667786397627</v>
      </c>
      <c r="F51" s="46">
        <f>'Scenario Int-14.55'!M$11</f>
        <v>-121.41426330260424</v>
      </c>
      <c r="G51" s="46">
        <f>'Scenario Int-14.55'!M$26</f>
        <v>-149.16441084165459</v>
      </c>
      <c r="H51" s="46">
        <f>'Scenario Int-14.55'!M$41</f>
        <v>-85.094522031366665</v>
      </c>
      <c r="I51" s="46">
        <f>'Scenario Int-14.55'!V$11</f>
        <v>121.03261631827365</v>
      </c>
      <c r="J51" s="46">
        <f>'Scenario Int-14.55'!V$26</f>
        <v>-82.149096244131471</v>
      </c>
      <c r="K51" s="46">
        <f>'Scenario Int-14.55'!V$41</f>
        <v>395.37622820919177</v>
      </c>
      <c r="L51" s="46">
        <f>'Scenario Int-14.55'!D$56</f>
        <v>-9.9875900514579907</v>
      </c>
      <c r="M51" s="47">
        <f>'Scenario Int-14.55'!D$71</f>
        <v>-275.88251121076212</v>
      </c>
    </row>
  </sheetData>
  <mergeCells count="3">
    <mergeCell ref="Q3:AB3"/>
    <mergeCell ref="Q6:AB6"/>
    <mergeCell ref="Q9:A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34"/>
  <sheetViews>
    <sheetView showGridLines="0" workbookViewId="0">
      <selection activeCell="H14" sqref="H14"/>
    </sheetView>
  </sheetViews>
  <sheetFormatPr defaultRowHeight="15" x14ac:dyDescent="0.25"/>
  <cols>
    <col min="2" max="2" width="12.8554687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79"/>
      <c r="B1" s="79"/>
      <c r="C1" s="79"/>
      <c r="D1" s="79"/>
      <c r="E1" s="79"/>
      <c r="F1" s="79"/>
      <c r="G1" s="79"/>
      <c r="H1" s="79"/>
      <c r="I1" s="79"/>
      <c r="J1" s="79"/>
      <c r="K1" s="79"/>
      <c r="L1" s="79"/>
      <c r="M1" s="79"/>
      <c r="N1" s="79"/>
    </row>
    <row r="2" spans="1:29" ht="24.75" customHeight="1" thickBot="1" x14ac:dyDescent="0.3">
      <c r="A2" s="239" t="s">
        <v>106</v>
      </c>
      <c r="B2" s="240"/>
      <c r="C2" s="241" t="s">
        <v>14</v>
      </c>
      <c r="D2" s="242"/>
      <c r="E2" s="242"/>
      <c r="F2" s="243"/>
      <c r="G2" s="241" t="s">
        <v>82</v>
      </c>
      <c r="H2" s="242"/>
      <c r="I2" s="242"/>
      <c r="J2" s="243"/>
      <c r="K2" s="241" t="s">
        <v>84</v>
      </c>
      <c r="L2" s="242"/>
      <c r="M2" s="242"/>
      <c r="N2" s="243"/>
      <c r="P2" s="239" t="s">
        <v>107</v>
      </c>
      <c r="Q2" s="240"/>
      <c r="R2" s="241" t="s">
        <v>14</v>
      </c>
      <c r="S2" s="242"/>
      <c r="T2" s="242"/>
      <c r="U2" s="243"/>
      <c r="V2" s="241" t="s">
        <v>82</v>
      </c>
      <c r="W2" s="242"/>
      <c r="X2" s="242"/>
      <c r="Y2" s="243"/>
      <c r="Z2" s="241" t="s">
        <v>84</v>
      </c>
      <c r="AA2" s="242"/>
      <c r="AB2" s="242"/>
      <c r="AC2" s="243"/>
    </row>
    <row r="3" spans="1:29" x14ac:dyDescent="0.25">
      <c r="A3" s="80"/>
      <c r="B3" s="81"/>
      <c r="C3" s="249" t="s">
        <v>83</v>
      </c>
      <c r="D3" s="25" t="s">
        <v>1</v>
      </c>
      <c r="E3" s="26" t="s">
        <v>2</v>
      </c>
      <c r="F3" s="61" t="s">
        <v>1</v>
      </c>
      <c r="G3" s="249" t="s">
        <v>83</v>
      </c>
      <c r="H3" s="25" t="s">
        <v>1</v>
      </c>
      <c r="I3" s="26" t="s">
        <v>2</v>
      </c>
      <c r="J3" s="61" t="s">
        <v>1</v>
      </c>
      <c r="K3" s="249" t="s">
        <v>83</v>
      </c>
      <c r="L3" s="25" t="s">
        <v>1</v>
      </c>
      <c r="M3" s="26" t="s">
        <v>2</v>
      </c>
      <c r="N3" s="61" t="s">
        <v>1</v>
      </c>
      <c r="P3" s="80"/>
      <c r="Q3" s="81"/>
      <c r="R3" s="247" t="s">
        <v>83</v>
      </c>
      <c r="S3" s="25" t="s">
        <v>1</v>
      </c>
      <c r="T3" s="26" t="s">
        <v>2</v>
      </c>
      <c r="U3" s="61" t="s">
        <v>1</v>
      </c>
      <c r="V3" s="249" t="s">
        <v>83</v>
      </c>
      <c r="W3" s="25" t="s">
        <v>1</v>
      </c>
      <c r="X3" s="26" t="s">
        <v>2</v>
      </c>
      <c r="Y3" s="61" t="s">
        <v>1</v>
      </c>
      <c r="Z3" s="249" t="s">
        <v>83</v>
      </c>
      <c r="AA3" s="25" t="s">
        <v>1</v>
      </c>
      <c r="AB3" s="26" t="s">
        <v>2</v>
      </c>
      <c r="AC3" s="61" t="s">
        <v>1</v>
      </c>
    </row>
    <row r="4" spans="1:29" x14ac:dyDescent="0.25">
      <c r="A4" s="250" t="s">
        <v>77</v>
      </c>
      <c r="B4" s="251"/>
      <c r="C4" s="250"/>
      <c r="D4" s="27" t="s">
        <v>5</v>
      </c>
      <c r="E4" s="27" t="s">
        <v>6</v>
      </c>
      <c r="F4" s="62" t="s">
        <v>7</v>
      </c>
      <c r="G4" s="250"/>
      <c r="H4" s="27" t="s">
        <v>5</v>
      </c>
      <c r="I4" s="27" t="s">
        <v>6</v>
      </c>
      <c r="J4" s="62" t="s">
        <v>7</v>
      </c>
      <c r="K4" s="250"/>
      <c r="L4" s="27" t="s">
        <v>5</v>
      </c>
      <c r="M4" s="27" t="s">
        <v>6</v>
      </c>
      <c r="N4" s="62" t="s">
        <v>7</v>
      </c>
      <c r="P4" s="250" t="s">
        <v>77</v>
      </c>
      <c r="Q4" s="251"/>
      <c r="R4" s="248"/>
      <c r="S4" s="27" t="s">
        <v>5</v>
      </c>
      <c r="T4" s="27" t="s">
        <v>6</v>
      </c>
      <c r="U4" s="62" t="s">
        <v>7</v>
      </c>
      <c r="V4" s="250"/>
      <c r="W4" s="27" t="s">
        <v>5</v>
      </c>
      <c r="X4" s="27" t="s">
        <v>6</v>
      </c>
      <c r="Y4" s="62" t="s">
        <v>7</v>
      </c>
      <c r="Z4" s="250"/>
      <c r="AA4" s="27" t="s">
        <v>5</v>
      </c>
      <c r="AB4" s="27" t="s">
        <v>6</v>
      </c>
      <c r="AC4" s="62" t="s">
        <v>7</v>
      </c>
    </row>
    <row r="5" spans="1:29" x14ac:dyDescent="0.25">
      <c r="A5" s="69">
        <v>1</v>
      </c>
      <c r="B5" s="70" t="s">
        <v>78</v>
      </c>
      <c r="C5" s="63">
        <f>'Scenario 0'!D8</f>
        <v>582.09985248485737</v>
      </c>
      <c r="D5" s="64">
        <f>'Scenario 0'!E8</f>
        <v>0.18290000000000001</v>
      </c>
      <c r="E5" s="64">
        <f>'Scenario 0'!F8</f>
        <v>0.53469999999999995</v>
      </c>
      <c r="F5" s="65">
        <f>'Scenario 0'!G8</f>
        <v>0.28239999999999998</v>
      </c>
      <c r="G5" s="63">
        <f>'Scenario 0'!M8</f>
        <v>361.17475965791868</v>
      </c>
      <c r="H5" s="64">
        <f>'Scenario 0'!N8</f>
        <v>0.23643143212263498</v>
      </c>
      <c r="I5" s="64">
        <f>'Scenario 0'!O8</f>
        <v>0.53169451733186035</v>
      </c>
      <c r="J5" s="65">
        <f>'Scenario 0'!P8</f>
        <v>0.23187405054550475</v>
      </c>
      <c r="K5" s="63">
        <f>'Scenario 0'!V8</f>
        <v>1263.2779155672822</v>
      </c>
      <c r="L5" s="64">
        <f>'Scenario 0'!W8</f>
        <v>2.5040387722132473E-2</v>
      </c>
      <c r="M5" s="64">
        <f>'Scenario 0'!X8</f>
        <v>0.54079159935379639</v>
      </c>
      <c r="N5" s="65">
        <f>'Scenario 0'!Y8</f>
        <v>0.43416801292407109</v>
      </c>
      <c r="P5" s="69">
        <v>1</v>
      </c>
      <c r="Q5" s="70" t="s">
        <v>78</v>
      </c>
      <c r="R5" s="82">
        <f>'Scenario Int-14'!D8</f>
        <v>-203.10483556747289</v>
      </c>
      <c r="S5" s="64">
        <f>'Scenario Int-14'!E8</f>
        <v>0.1973</v>
      </c>
      <c r="T5" s="64">
        <f>'Scenario Int-14'!F8</f>
        <v>0.70369999999999999</v>
      </c>
      <c r="U5" s="65">
        <f>'Scenario Int-14'!G8</f>
        <v>9.9000000000000005E-2</v>
      </c>
      <c r="V5" s="82">
        <f>'Scenario Int-14'!M8</f>
        <v>-258.27752918287877</v>
      </c>
      <c r="W5" s="64">
        <f>'Scenario Int-14'!N8</f>
        <v>0.25908023753625192</v>
      </c>
      <c r="X5" s="64">
        <f>'Scenario Int-14'!O8</f>
        <v>0.64507664687197896</v>
      </c>
      <c r="Y5" s="65">
        <f>'Scenario Int-14'!P8</f>
        <v>9.5843115591769099E-2</v>
      </c>
      <c r="Z5" s="82">
        <f>'Scenario Int-14'!V8</f>
        <v>293.75482315112561</v>
      </c>
      <c r="AA5" s="64">
        <f>'Scenario Int-14'!W8</f>
        <v>1.3731825525040387E-2</v>
      </c>
      <c r="AB5" s="64">
        <f>'Scenario Int-14'!X8</f>
        <v>0.87439418416801296</v>
      </c>
      <c r="AC5" s="65">
        <f>'Scenario Int-14'!Y8</f>
        <v>0.11187399030694668</v>
      </c>
    </row>
    <row r="6" spans="1:29" x14ac:dyDescent="0.25">
      <c r="A6" s="69">
        <v>2</v>
      </c>
      <c r="B6" s="70" t="s">
        <v>79</v>
      </c>
      <c r="C6" s="63">
        <f>'Scenario 0'!D9</f>
        <v>617.38226627945392</v>
      </c>
      <c r="D6" s="64">
        <f>'Scenario 0'!E9</f>
        <v>0.17100000000000001</v>
      </c>
      <c r="E6" s="64">
        <f>'Scenario 0'!F9</f>
        <v>0.4753</v>
      </c>
      <c r="F6" s="65">
        <f>'Scenario 0'!G9</f>
        <v>0.35370000000000001</v>
      </c>
      <c r="G6" s="63">
        <f>'Scenario 0'!M9</f>
        <v>420.43621808510784</v>
      </c>
      <c r="H6" s="64">
        <f>'Scenario 0'!N9</f>
        <v>0.21847811075818258</v>
      </c>
      <c r="I6" s="64">
        <f>'Scenario 0'!O9</f>
        <v>0.48073470515122219</v>
      </c>
      <c r="J6" s="65">
        <f>'Scenario 0'!P9</f>
        <v>0.30078718409059524</v>
      </c>
      <c r="K6" s="63">
        <f>'Scenario 0'!V9</f>
        <v>1176.530810408922</v>
      </c>
      <c r="L6" s="64">
        <f>'Scenario 0'!W9</f>
        <v>3.0290791599353797E-2</v>
      </c>
      <c r="M6" s="64">
        <f>'Scenario 0'!X9</f>
        <v>0.45678513731825532</v>
      </c>
      <c r="N6" s="65">
        <f>'Scenario 0'!Y9</f>
        <v>0.51292407108239091</v>
      </c>
      <c r="P6" s="69">
        <v>2</v>
      </c>
      <c r="Q6" s="70" t="s">
        <v>79</v>
      </c>
      <c r="R6" s="82">
        <f>'Scenario Int-14'!D9</f>
        <v>-149.18205443283551</v>
      </c>
      <c r="S6" s="64">
        <f>'Scenario Int-14'!E9</f>
        <v>0.2175</v>
      </c>
      <c r="T6" s="64">
        <f>'Scenario Int-14'!F9</f>
        <v>0.63570000000000004</v>
      </c>
      <c r="U6" s="65">
        <f>'Scenario Int-14'!G9</f>
        <v>0.14680000000000001</v>
      </c>
      <c r="V6" s="82">
        <f>'Scenario Int-14'!M9</f>
        <v>-221.57463032367946</v>
      </c>
      <c r="W6" s="64">
        <f>'Scenario Int-14'!N9</f>
        <v>0.27496202182019058</v>
      </c>
      <c r="X6" s="64">
        <f>'Scenario Int-14'!O9</f>
        <v>0.59466924457947801</v>
      </c>
      <c r="Y6" s="65">
        <f>'Scenario Int-14'!P9</f>
        <v>0.13036873360033144</v>
      </c>
      <c r="Z6" s="82">
        <f>'Scenario Int-14'!V9</f>
        <v>219.88694444444448</v>
      </c>
      <c r="AA6" s="64">
        <f>'Scenario Int-14'!W9</f>
        <v>4.7253634894991924E-2</v>
      </c>
      <c r="AB6" s="64">
        <f>'Scenario Int-14'!X9</f>
        <v>0.75282714054927302</v>
      </c>
      <c r="AC6" s="65">
        <f>'Scenario Int-14'!Y9</f>
        <v>0.19991922455573505</v>
      </c>
    </row>
    <row r="7" spans="1:29" x14ac:dyDescent="0.25">
      <c r="A7" s="71">
        <v>3</v>
      </c>
      <c r="B7" s="72" t="s">
        <v>80</v>
      </c>
      <c r="C7" s="63">
        <f>'Scenario 0'!D10</f>
        <v>561.06610451218796</v>
      </c>
      <c r="D7" s="64">
        <f>'Scenario 0'!E10</f>
        <v>0.2218</v>
      </c>
      <c r="E7" s="64">
        <f>'Scenario 0'!F10</f>
        <v>0.26329999999999998</v>
      </c>
      <c r="F7" s="65">
        <f>'Scenario 0'!G10</f>
        <v>0.51490000000000002</v>
      </c>
      <c r="G7" s="63">
        <f>'Scenario 0'!M10</f>
        <v>437.13926340600983</v>
      </c>
      <c r="H7" s="64">
        <f>'Scenario 0'!N10</f>
        <v>0.25963264742438891</v>
      </c>
      <c r="I7" s="64">
        <f>'Scenario 0'!O10</f>
        <v>0.29692031487363629</v>
      </c>
      <c r="J7" s="65">
        <f>'Scenario 0'!P10</f>
        <v>0.44344703770197486</v>
      </c>
      <c r="K7" s="63">
        <f>'Scenario 0'!V10</f>
        <v>864.79270400772521</v>
      </c>
      <c r="L7" s="64">
        <f>'Scenario 0'!W10</f>
        <v>0.10945072697899838</v>
      </c>
      <c r="M7" s="64">
        <f>'Scenario 0'!X10</f>
        <v>0.16357027463651053</v>
      </c>
      <c r="N7" s="65">
        <f>'Scenario 0'!Y10</f>
        <v>0.72697899838449109</v>
      </c>
      <c r="P7" s="71">
        <v>3</v>
      </c>
      <c r="Q7" s="72" t="s">
        <v>80</v>
      </c>
      <c r="R7" s="82">
        <f>'Scenario Int-14'!D10</f>
        <v>-104.31557097413817</v>
      </c>
      <c r="S7" s="64">
        <f>'Scenario Int-14'!E10</f>
        <v>0.35049999999999998</v>
      </c>
      <c r="T7" s="64">
        <f>'Scenario Int-14'!F10</f>
        <v>0.41820000000000002</v>
      </c>
      <c r="U7" s="65">
        <f>'Scenario Int-14'!G10</f>
        <v>0.23130000000000001</v>
      </c>
      <c r="V7" s="82">
        <f>'Scenario Int-14'!M10</f>
        <v>-184.82518006795036</v>
      </c>
      <c r="W7" s="64">
        <f>'Scenario Int-14'!N10</f>
        <v>0.41306449385444</v>
      </c>
      <c r="X7" s="64">
        <f>'Scenario Int-14'!O10</f>
        <v>0.39027758596878881</v>
      </c>
      <c r="Y7" s="65">
        <f>'Scenario Int-14'!P10</f>
        <v>0.19665792017677117</v>
      </c>
      <c r="Z7" s="82">
        <f>'Scenario Int-14'!V10</f>
        <v>178.31885324779452</v>
      </c>
      <c r="AA7" s="64">
        <f>'Scenario Int-14'!W10</f>
        <v>0.1680129240710824</v>
      </c>
      <c r="AB7" s="64">
        <f>'Scenario Int-14'!X10</f>
        <v>0.49636510500807757</v>
      </c>
      <c r="AC7" s="65">
        <f>'Scenario Int-14'!Y10</f>
        <v>0.33562197092084006</v>
      </c>
    </row>
    <row r="8" spans="1:29" ht="15.75" thickBot="1" x14ac:dyDescent="0.3">
      <c r="A8" s="73">
        <v>4</v>
      </c>
      <c r="B8" s="74" t="s">
        <v>81</v>
      </c>
      <c r="C8" s="66">
        <f>'Scenario 0'!D11</f>
        <v>506.17270720704676</v>
      </c>
      <c r="D8" s="67">
        <f>'Scenario 0'!E11</f>
        <v>0.34160000000000001</v>
      </c>
      <c r="E8" s="67">
        <f>'Scenario 0'!F11</f>
        <v>9.4000000000000004E-3</v>
      </c>
      <c r="F8" s="68">
        <f>'Scenario 0'!G11</f>
        <v>0.64900000000000002</v>
      </c>
      <c r="G8" s="66">
        <f>'Scenario 0'!M11</f>
        <v>399.43844435134736</v>
      </c>
      <c r="H8" s="67">
        <f>'Scenario 0'!N11</f>
        <v>0.39455876260185058</v>
      </c>
      <c r="I8" s="67">
        <f>'Scenario 0'!O11</f>
        <v>1.104819776274002E-2</v>
      </c>
      <c r="J8" s="68">
        <f>'Scenario 0'!P11</f>
        <v>0.59439303963540946</v>
      </c>
      <c r="K8" s="66">
        <f>'Scenario 0'!V11</f>
        <v>800.64883164300136</v>
      </c>
      <c r="L8" s="67">
        <f>'Scenario 0'!W11</f>
        <v>0.18780290791599355</v>
      </c>
      <c r="M8" s="67">
        <f>'Scenario 0'!X11</f>
        <v>4.4426494345719547E-3</v>
      </c>
      <c r="N8" s="68">
        <f>'Scenario 0'!Y11</f>
        <v>0.80775444264943452</v>
      </c>
      <c r="P8" s="73">
        <v>4</v>
      </c>
      <c r="Q8" s="74" t="s">
        <v>81</v>
      </c>
      <c r="R8" s="83">
        <f>'Scenario Int-14'!D11</f>
        <v>-104.263305241943</v>
      </c>
      <c r="S8" s="67">
        <f>'Scenario Int-14'!E11</f>
        <v>0.53580000000000005</v>
      </c>
      <c r="T8" s="67">
        <f>'Scenario Int-14'!F11</f>
        <v>0.1245</v>
      </c>
      <c r="U8" s="68">
        <f>'Scenario Int-14'!G11</f>
        <v>0.3397</v>
      </c>
      <c r="V8" s="83">
        <f>'Scenario Int-14'!M11</f>
        <v>-166.02376038478425</v>
      </c>
      <c r="W8" s="67">
        <f>'Scenario Int-14'!N11</f>
        <v>0.62546609584311563</v>
      </c>
      <c r="X8" s="67">
        <f>'Scenario Int-14'!O11</f>
        <v>5.2478939373014732E-2</v>
      </c>
      <c r="Y8" s="68">
        <f>'Scenario Int-14'!P11</f>
        <v>0.32205496478386963</v>
      </c>
      <c r="Z8" s="83">
        <f>'Scenario Int-14'!V11</f>
        <v>139.11651432053614</v>
      </c>
      <c r="AA8" s="67">
        <f>'Scenario Int-14'!W11</f>
        <v>0.27705977382875607</v>
      </c>
      <c r="AB8" s="67">
        <f>'Scenario Int-14'!X11</f>
        <v>0.33723747980613888</v>
      </c>
      <c r="AC8" s="68">
        <f>'Scenario Int-14'!Y11</f>
        <v>0.38570274636510499</v>
      </c>
    </row>
    <row r="9" spans="1:29" x14ac:dyDescent="0.25">
      <c r="A9" s="79"/>
      <c r="B9" s="79"/>
      <c r="C9" s="79"/>
      <c r="D9" s="79"/>
      <c r="E9" s="79"/>
      <c r="F9" s="79"/>
      <c r="G9" s="79"/>
      <c r="H9" s="79"/>
      <c r="I9" s="79"/>
      <c r="J9" s="79"/>
      <c r="K9" s="79"/>
      <c r="L9" s="79"/>
      <c r="M9" s="79"/>
      <c r="N9" s="79"/>
      <c r="P9" s="79"/>
      <c r="Q9" s="79"/>
      <c r="R9" s="79"/>
      <c r="S9" s="79"/>
      <c r="T9" s="79"/>
      <c r="U9" s="79"/>
      <c r="V9" s="79"/>
      <c r="W9" s="79"/>
      <c r="X9" s="79"/>
      <c r="Y9" s="79"/>
      <c r="Z9" s="79"/>
      <c r="AA9" s="79"/>
      <c r="AB9" s="79"/>
      <c r="AC9" s="79"/>
    </row>
    <row r="10" spans="1:29" ht="15.75" thickBot="1" x14ac:dyDescent="0.3">
      <c r="A10" s="79"/>
      <c r="B10" s="79"/>
      <c r="C10" s="79"/>
      <c r="D10" s="79"/>
      <c r="E10" s="79"/>
      <c r="F10" s="79"/>
      <c r="G10" s="79"/>
      <c r="H10" s="79"/>
      <c r="I10" s="79"/>
      <c r="J10" s="79"/>
      <c r="K10" s="79"/>
      <c r="L10" s="79"/>
      <c r="M10" s="79"/>
      <c r="N10" s="79"/>
      <c r="P10" s="79"/>
      <c r="Q10" s="79"/>
      <c r="R10" s="79"/>
      <c r="S10" s="79"/>
      <c r="T10" s="79"/>
      <c r="U10" s="79"/>
      <c r="V10" s="79"/>
      <c r="W10" s="79"/>
      <c r="X10" s="79"/>
      <c r="Y10" s="79"/>
      <c r="Z10" s="79"/>
      <c r="AA10" s="79"/>
      <c r="AB10" s="79"/>
      <c r="AC10" s="79"/>
    </row>
    <row r="11" spans="1:29" ht="24.75" customHeight="1" thickBot="1" x14ac:dyDescent="0.3">
      <c r="A11" s="239" t="s">
        <v>106</v>
      </c>
      <c r="B11" s="240"/>
      <c r="C11" s="241" t="s">
        <v>86</v>
      </c>
      <c r="D11" s="242"/>
      <c r="E11" s="242"/>
      <c r="F11" s="243"/>
      <c r="G11" s="241" t="s">
        <v>85</v>
      </c>
      <c r="H11" s="242"/>
      <c r="I11" s="242"/>
      <c r="J11" s="243"/>
      <c r="K11" s="244"/>
      <c r="L11" s="244"/>
      <c r="M11" s="244"/>
      <c r="N11" s="244"/>
      <c r="P11" s="239" t="s">
        <v>107</v>
      </c>
      <c r="Q11" s="240"/>
      <c r="R11" s="241" t="s">
        <v>86</v>
      </c>
      <c r="S11" s="242"/>
      <c r="T11" s="242"/>
      <c r="U11" s="243"/>
      <c r="V11" s="241" t="s">
        <v>85</v>
      </c>
      <c r="W11" s="242"/>
      <c r="X11" s="242"/>
      <c r="Y11" s="243"/>
      <c r="Z11" s="244"/>
      <c r="AA11" s="244"/>
      <c r="AB11" s="244"/>
      <c r="AC11" s="244"/>
    </row>
    <row r="12" spans="1:29" x14ac:dyDescent="0.25">
      <c r="A12" s="80"/>
      <c r="B12" s="81"/>
      <c r="C12" s="249" t="s">
        <v>83</v>
      </c>
      <c r="D12" s="25" t="s">
        <v>1</v>
      </c>
      <c r="E12" s="26" t="s">
        <v>2</v>
      </c>
      <c r="F12" s="61" t="s">
        <v>1</v>
      </c>
      <c r="G12" s="249" t="s">
        <v>83</v>
      </c>
      <c r="H12" s="25" t="s">
        <v>1</v>
      </c>
      <c r="I12" s="26" t="s">
        <v>2</v>
      </c>
      <c r="J12" s="61" t="s">
        <v>1</v>
      </c>
      <c r="K12" s="245"/>
      <c r="L12" s="75"/>
      <c r="M12" s="76"/>
      <c r="N12" s="75"/>
      <c r="P12" s="80"/>
      <c r="Q12" s="81"/>
      <c r="R12" s="249" t="s">
        <v>83</v>
      </c>
      <c r="S12" s="25" t="s">
        <v>1</v>
      </c>
      <c r="T12" s="26" t="s">
        <v>2</v>
      </c>
      <c r="U12" s="61" t="s">
        <v>1</v>
      </c>
      <c r="V12" s="249" t="s">
        <v>83</v>
      </c>
      <c r="W12" s="25" t="s">
        <v>1</v>
      </c>
      <c r="X12" s="26" t="s">
        <v>2</v>
      </c>
      <c r="Y12" s="61" t="s">
        <v>1</v>
      </c>
      <c r="Z12" s="245"/>
      <c r="AA12" s="75"/>
      <c r="AB12" s="76"/>
      <c r="AC12" s="75"/>
    </row>
    <row r="13" spans="1:29" x14ac:dyDescent="0.25">
      <c r="A13" s="250" t="s">
        <v>77</v>
      </c>
      <c r="B13" s="251"/>
      <c r="C13" s="250"/>
      <c r="D13" s="27" t="s">
        <v>5</v>
      </c>
      <c r="E13" s="27" t="s">
        <v>6</v>
      </c>
      <c r="F13" s="62" t="s">
        <v>7</v>
      </c>
      <c r="G13" s="250"/>
      <c r="H13" s="27" t="s">
        <v>5</v>
      </c>
      <c r="I13" s="27" t="s">
        <v>6</v>
      </c>
      <c r="J13" s="62" t="s">
        <v>7</v>
      </c>
      <c r="K13" s="246"/>
      <c r="L13" s="75"/>
      <c r="M13" s="75"/>
      <c r="N13" s="75"/>
      <c r="P13" s="250" t="s">
        <v>77</v>
      </c>
      <c r="Q13" s="251"/>
      <c r="R13" s="250"/>
      <c r="S13" s="27" t="s">
        <v>5</v>
      </c>
      <c r="T13" s="27" t="s">
        <v>6</v>
      </c>
      <c r="U13" s="62" t="s">
        <v>7</v>
      </c>
      <c r="V13" s="250"/>
      <c r="W13" s="27" t="s">
        <v>5</v>
      </c>
      <c r="X13" s="27" t="s">
        <v>6</v>
      </c>
      <c r="Y13" s="62" t="s">
        <v>7</v>
      </c>
      <c r="Z13" s="246"/>
      <c r="AA13" s="75"/>
      <c r="AB13" s="75"/>
      <c r="AC13" s="75"/>
    </row>
    <row r="14" spans="1:29" x14ac:dyDescent="0.25">
      <c r="A14" s="69">
        <v>1</v>
      </c>
      <c r="B14" s="70" t="s">
        <v>78</v>
      </c>
      <c r="C14" s="63">
        <f>'Scenario 0'!M23</f>
        <v>430.09582644628028</v>
      </c>
      <c r="D14" s="64">
        <f>'Scenario 0'!N23</f>
        <v>0.1243715268589574</v>
      </c>
      <c r="E14" s="64">
        <f>'Scenario 0'!O23</f>
        <v>0.74384757872453033</v>
      </c>
      <c r="F14" s="65">
        <f>'Scenario 0'!P23</f>
        <v>0.13178089441651231</v>
      </c>
      <c r="G14" s="63">
        <f>'Scenario 0'!M38</f>
        <v>333.64046636401122</v>
      </c>
      <c r="H14" s="64">
        <f>'Scenario 0'!N38</f>
        <v>0.35875216637781632</v>
      </c>
      <c r="I14" s="64">
        <f>'Scenario 0'!O38</f>
        <v>0.30011554015020209</v>
      </c>
      <c r="J14" s="65">
        <f>'Scenario 0'!P38</f>
        <v>0.34113229347198154</v>
      </c>
      <c r="K14" s="78"/>
      <c r="L14" s="77"/>
      <c r="M14" s="77"/>
      <c r="N14" s="77"/>
      <c r="P14" s="69">
        <v>1</v>
      </c>
      <c r="Q14" s="70" t="s">
        <v>78</v>
      </c>
      <c r="R14" s="82">
        <f>'Scenario Int-14'!M23</f>
        <v>-698.36161189358336</v>
      </c>
      <c r="S14" s="64">
        <f>'Scenario Int-14'!N23</f>
        <v>0.14739349034136015</v>
      </c>
      <c r="T14" s="64">
        <f>'Scenario Int-14'!O23</f>
        <v>0.83090764752580049</v>
      </c>
      <c r="U14" s="65">
        <f>'Scenario Int-14'!P23</f>
        <v>2.1698862132839374E-2</v>
      </c>
      <c r="V14" s="82">
        <f>'Scenario Int-14'!M38</f>
        <v>-112.6463904712584</v>
      </c>
      <c r="W14" s="64">
        <f>'Scenario Int-14'!N38</f>
        <v>0.3809936452917389</v>
      </c>
      <c r="X14" s="64">
        <f>'Scenario Int-14'!O38</f>
        <v>0.44222992489890239</v>
      </c>
      <c r="Y14" s="65">
        <f>'Scenario Int-14'!P38</f>
        <v>0.17677642980935876</v>
      </c>
      <c r="Z14" s="78"/>
      <c r="AA14" s="77"/>
      <c r="AB14" s="77"/>
      <c r="AC14" s="77"/>
    </row>
    <row r="15" spans="1:29" x14ac:dyDescent="0.25">
      <c r="A15" s="69">
        <v>2</v>
      </c>
      <c r="B15" s="70" t="s">
        <v>79</v>
      </c>
      <c r="C15" s="63">
        <f>'Scenario 0'!M24</f>
        <v>495.78017796610209</v>
      </c>
      <c r="D15" s="64">
        <f>'Scenario 0'!N24</f>
        <v>0.1126984126984127</v>
      </c>
      <c r="E15" s="64">
        <f>'Scenario 0'!O24</f>
        <v>0.68783068783068779</v>
      </c>
      <c r="F15" s="65">
        <f>'Scenario 0'!P24</f>
        <v>0.19947089947089947</v>
      </c>
      <c r="G15" s="63">
        <f>'Scenario 0'!M39</f>
        <v>385.97657751937953</v>
      </c>
      <c r="H15" s="64">
        <f>'Scenario 0'!N39</f>
        <v>0.33400751227968795</v>
      </c>
      <c r="I15" s="64">
        <f>'Scenario 0'!O39</f>
        <v>0.25455070788789369</v>
      </c>
      <c r="J15" s="65">
        <f>'Scenario 0'!P39</f>
        <v>0.41144177983241836</v>
      </c>
      <c r="K15" s="78"/>
      <c r="L15" s="77"/>
      <c r="M15" s="77"/>
      <c r="N15" s="77"/>
      <c r="P15" s="69">
        <v>2</v>
      </c>
      <c r="Q15" s="70" t="s">
        <v>79</v>
      </c>
      <c r="R15" s="82">
        <f>'Scenario Int-14'!M24</f>
        <v>-518.92705882352925</v>
      </c>
      <c r="S15" s="64">
        <f>'Scenario Int-14'!N24</f>
        <v>0.16591690923524741</v>
      </c>
      <c r="T15" s="64">
        <f>'Scenario Int-14'!O24</f>
        <v>0.77507277057422608</v>
      </c>
      <c r="U15" s="65">
        <f>'Scenario Int-14'!P24</f>
        <v>5.9010320190526593E-2</v>
      </c>
      <c r="V15" s="82">
        <f>'Scenario Int-14'!M39</f>
        <v>-100.35181774580316</v>
      </c>
      <c r="W15" s="64">
        <f>'Scenario Int-14'!N39</f>
        <v>0.39399191218948587</v>
      </c>
      <c r="X15" s="64">
        <f>'Scenario Int-14'!O39</f>
        <v>0.39774696707105711</v>
      </c>
      <c r="Y15" s="65">
        <f>'Scenario Int-14'!P39</f>
        <v>0.20826112073945696</v>
      </c>
      <c r="Z15" s="78"/>
      <c r="AA15" s="77"/>
      <c r="AB15" s="77"/>
      <c r="AC15" s="77"/>
    </row>
    <row r="16" spans="1:29" x14ac:dyDescent="0.25">
      <c r="A16" s="71">
        <v>3</v>
      </c>
      <c r="B16" s="72" t="s">
        <v>80</v>
      </c>
      <c r="C16" s="63">
        <f>'Scenario 0'!M25</f>
        <v>492.17466631073142</v>
      </c>
      <c r="D16" s="64">
        <f>'Scenario 0'!N25</f>
        <v>0.13919026197406723</v>
      </c>
      <c r="E16" s="64">
        <f>'Scenario 0'!O25</f>
        <v>0.5043662344535591</v>
      </c>
      <c r="F16" s="65">
        <f>'Scenario 0'!P25</f>
        <v>0.35644350357237364</v>
      </c>
      <c r="G16" s="63">
        <f>'Scenario 0'!M40</f>
        <v>405.10653822249884</v>
      </c>
      <c r="H16" s="64">
        <f>'Scenario 0'!N40</f>
        <v>0.39110340843443098</v>
      </c>
      <c r="I16" s="64">
        <f>'Scenario 0'!O40</f>
        <v>7.0479491623339108E-2</v>
      </c>
      <c r="J16" s="65">
        <f>'Scenario 0'!P40</f>
        <v>0.53841709994222997</v>
      </c>
      <c r="K16" s="78"/>
      <c r="L16" s="77"/>
      <c r="M16" s="77"/>
      <c r="N16" s="77"/>
      <c r="P16" s="71">
        <v>3</v>
      </c>
      <c r="Q16" s="72" t="s">
        <v>80</v>
      </c>
      <c r="R16" s="82">
        <f>'Scenario Int-14'!M25</f>
        <v>-361.38443537414992</v>
      </c>
      <c r="S16" s="64">
        <f>'Scenario Int-14'!N25</f>
        <v>0.27652818205874569</v>
      </c>
      <c r="T16" s="64">
        <f>'Scenario Int-14'!O25</f>
        <v>0.61100820322836724</v>
      </c>
      <c r="U16" s="65">
        <f>'Scenario Int-14'!P25</f>
        <v>0.112463614712887</v>
      </c>
      <c r="V16" s="82">
        <f>'Scenario Int-14'!M40</f>
        <v>-96.695432937181508</v>
      </c>
      <c r="W16" s="64">
        <f>'Scenario Int-14'!N40</f>
        <v>0.56210283073367995</v>
      </c>
      <c r="X16" s="64">
        <f>'Scenario Int-14'!O40</f>
        <v>0.14933564413633738</v>
      </c>
      <c r="Y16" s="65">
        <f>'Scenario Int-14'!P40</f>
        <v>0.28856152512998268</v>
      </c>
      <c r="Z16" s="78"/>
      <c r="AA16" s="77"/>
      <c r="AB16" s="77"/>
      <c r="AC16" s="77"/>
    </row>
    <row r="17" spans="1:29" ht="15.75" thickBot="1" x14ac:dyDescent="0.3">
      <c r="A17" s="73">
        <v>4</v>
      </c>
      <c r="B17" s="74" t="s">
        <v>81</v>
      </c>
      <c r="C17" s="66">
        <f>'Scenario 0'!M26</f>
        <v>404.56986264476171</v>
      </c>
      <c r="D17" s="67">
        <f>'Scenario 0'!N26</f>
        <v>0.34083090764752583</v>
      </c>
      <c r="E17" s="67">
        <f>'Scenario 0'!O26</f>
        <v>1.7464937814236636E-2</v>
      </c>
      <c r="F17" s="68">
        <f>'Scenario 0'!P26</f>
        <v>0.64170415453823759</v>
      </c>
      <c r="G17" s="66">
        <f>'Scenario 0'!M41</f>
        <v>393.91264501160128</v>
      </c>
      <c r="H17" s="67">
        <f>'Scenario 0'!N41</f>
        <v>0.45320623916811092</v>
      </c>
      <c r="I17" s="67">
        <f>'Scenario 0'!O41</f>
        <v>4.0439052570768741E-3</v>
      </c>
      <c r="J17" s="68">
        <f>'Scenario 0'!P41</f>
        <v>0.54274985557481226</v>
      </c>
      <c r="K17" s="78"/>
      <c r="L17" s="77"/>
      <c r="M17" s="77"/>
      <c r="N17" s="77"/>
      <c r="P17" s="73">
        <v>4</v>
      </c>
      <c r="Q17" s="74" t="s">
        <v>81</v>
      </c>
      <c r="R17" s="83">
        <f>'Scenario Int-14'!M26</f>
        <v>-163.4633379927314</v>
      </c>
      <c r="S17" s="67">
        <f>'Scenario Int-14'!N26</f>
        <v>0.61497750727705747</v>
      </c>
      <c r="T17" s="67">
        <f>'Scenario Int-14'!O26</f>
        <v>5.3453294522360362E-2</v>
      </c>
      <c r="U17" s="68">
        <f>'Scenario Int-14'!P26</f>
        <v>0.33156919820058217</v>
      </c>
      <c r="V17" s="83">
        <f>'Scenario Int-14'!M41</f>
        <v>-168.81262484774672</v>
      </c>
      <c r="W17" s="67">
        <f>'Scenario Int-14'!N41</f>
        <v>0.63691507798960134</v>
      </c>
      <c r="X17" s="67">
        <f>'Scenario Int-14'!O41</f>
        <v>5.1415366839976939E-2</v>
      </c>
      <c r="Y17" s="68">
        <f>'Scenario Int-14'!P41</f>
        <v>0.31166955517042172</v>
      </c>
      <c r="Z17" s="78"/>
      <c r="AA17" s="77"/>
      <c r="AB17" s="77"/>
      <c r="AC17" s="77"/>
    </row>
    <row r="18" spans="1:29" x14ac:dyDescent="0.25">
      <c r="A18" s="79"/>
      <c r="B18" s="79"/>
      <c r="C18" s="79"/>
      <c r="D18" s="79"/>
      <c r="E18" s="79"/>
      <c r="F18" s="79"/>
      <c r="G18" s="79"/>
      <c r="H18" s="79"/>
      <c r="I18" s="79"/>
      <c r="J18" s="79"/>
      <c r="K18" s="79"/>
      <c r="L18" s="79"/>
      <c r="M18" s="79"/>
      <c r="N18" s="79"/>
      <c r="P18" s="79"/>
      <c r="Q18" s="79"/>
      <c r="R18" s="79"/>
      <c r="S18" s="79"/>
      <c r="T18" s="79"/>
      <c r="U18" s="79"/>
      <c r="V18" s="79"/>
      <c r="W18" s="79"/>
      <c r="X18" s="79"/>
      <c r="Y18" s="79"/>
      <c r="Z18" s="79"/>
      <c r="AA18" s="79"/>
      <c r="AB18" s="79"/>
      <c r="AC18" s="79"/>
    </row>
    <row r="19" spans="1:29" ht="15.75" thickBot="1" x14ac:dyDescent="0.3">
      <c r="A19" s="79"/>
      <c r="B19" s="79"/>
      <c r="C19" s="79"/>
      <c r="D19" s="79"/>
      <c r="E19" s="79"/>
      <c r="F19" s="79"/>
      <c r="G19" s="79"/>
      <c r="H19" s="79"/>
      <c r="I19" s="79"/>
      <c r="J19" s="79"/>
      <c r="K19" s="79"/>
      <c r="L19" s="79"/>
      <c r="M19" s="79"/>
      <c r="N19" s="79"/>
      <c r="P19" s="79"/>
      <c r="Q19" s="79"/>
      <c r="R19" s="79"/>
      <c r="S19" s="79"/>
      <c r="T19" s="79"/>
      <c r="U19" s="79"/>
      <c r="V19" s="79"/>
      <c r="W19" s="79"/>
      <c r="X19" s="79"/>
      <c r="Y19" s="79"/>
      <c r="Z19" s="79"/>
      <c r="AA19" s="79"/>
      <c r="AB19" s="79"/>
      <c r="AC19" s="79"/>
    </row>
    <row r="20" spans="1:29" ht="24.75" customHeight="1" thickBot="1" x14ac:dyDescent="0.3">
      <c r="A20" s="239" t="s">
        <v>106</v>
      </c>
      <c r="B20" s="240"/>
      <c r="C20" s="241" t="s">
        <v>87</v>
      </c>
      <c r="D20" s="242"/>
      <c r="E20" s="242"/>
      <c r="F20" s="243"/>
      <c r="G20" s="241" t="s">
        <v>88</v>
      </c>
      <c r="H20" s="242"/>
      <c r="I20" s="242"/>
      <c r="J20" s="243"/>
      <c r="K20" s="79"/>
      <c r="L20" s="79"/>
      <c r="M20" s="79"/>
      <c r="N20" s="79"/>
      <c r="P20" s="239" t="s">
        <v>107</v>
      </c>
      <c r="Q20" s="240"/>
      <c r="R20" s="241" t="s">
        <v>87</v>
      </c>
      <c r="S20" s="242"/>
      <c r="T20" s="242"/>
      <c r="U20" s="243"/>
      <c r="V20" s="241" t="s">
        <v>88</v>
      </c>
      <c r="W20" s="242"/>
      <c r="X20" s="242"/>
      <c r="Y20" s="243"/>
      <c r="Z20" s="79"/>
      <c r="AA20" s="79"/>
      <c r="AB20" s="79"/>
      <c r="AC20" s="79"/>
    </row>
    <row r="21" spans="1:29" x14ac:dyDescent="0.25">
      <c r="A21" s="80"/>
      <c r="B21" s="81"/>
      <c r="C21" s="249" t="s">
        <v>83</v>
      </c>
      <c r="D21" s="25" t="s">
        <v>1</v>
      </c>
      <c r="E21" s="26" t="s">
        <v>2</v>
      </c>
      <c r="F21" s="61" t="s">
        <v>1</v>
      </c>
      <c r="G21" s="249" t="s">
        <v>83</v>
      </c>
      <c r="H21" s="25" t="s">
        <v>1</v>
      </c>
      <c r="I21" s="26" t="s">
        <v>2</v>
      </c>
      <c r="J21" s="61" t="s">
        <v>1</v>
      </c>
      <c r="K21" s="79"/>
      <c r="L21" s="79"/>
      <c r="M21" s="79"/>
      <c r="N21" s="79"/>
      <c r="P21" s="80"/>
      <c r="Q21" s="81"/>
      <c r="R21" s="249" t="s">
        <v>83</v>
      </c>
      <c r="S21" s="25" t="s">
        <v>1</v>
      </c>
      <c r="T21" s="26" t="s">
        <v>2</v>
      </c>
      <c r="U21" s="61" t="s">
        <v>1</v>
      </c>
      <c r="V21" s="249" t="s">
        <v>83</v>
      </c>
      <c r="W21" s="25" t="s">
        <v>1</v>
      </c>
      <c r="X21" s="26" t="s">
        <v>2</v>
      </c>
      <c r="Y21" s="61" t="s">
        <v>1</v>
      </c>
      <c r="Z21" s="79"/>
      <c r="AA21" s="79"/>
      <c r="AB21" s="79"/>
      <c r="AC21" s="79"/>
    </row>
    <row r="22" spans="1:29" x14ac:dyDescent="0.25">
      <c r="A22" s="250" t="s">
        <v>77</v>
      </c>
      <c r="B22" s="251"/>
      <c r="C22" s="250"/>
      <c r="D22" s="27" t="s">
        <v>5</v>
      </c>
      <c r="E22" s="27" t="s">
        <v>6</v>
      </c>
      <c r="F22" s="62" t="s">
        <v>7</v>
      </c>
      <c r="G22" s="250"/>
      <c r="H22" s="27" t="s">
        <v>5</v>
      </c>
      <c r="I22" s="27" t="s">
        <v>6</v>
      </c>
      <c r="J22" s="62" t="s">
        <v>7</v>
      </c>
      <c r="K22" s="79"/>
      <c r="L22" s="79"/>
      <c r="M22" s="79"/>
      <c r="N22" s="79"/>
      <c r="P22" s="250" t="s">
        <v>77</v>
      </c>
      <c r="Q22" s="251"/>
      <c r="R22" s="250"/>
      <c r="S22" s="27" t="s">
        <v>5</v>
      </c>
      <c r="T22" s="27" t="s">
        <v>6</v>
      </c>
      <c r="U22" s="62" t="s">
        <v>7</v>
      </c>
      <c r="V22" s="250"/>
      <c r="W22" s="27" t="s">
        <v>5</v>
      </c>
      <c r="X22" s="27" t="s">
        <v>6</v>
      </c>
      <c r="Y22" s="62" t="s">
        <v>7</v>
      </c>
      <c r="Z22" s="79"/>
      <c r="AA22" s="79"/>
      <c r="AB22" s="79"/>
      <c r="AC22" s="79"/>
    </row>
    <row r="23" spans="1:29" x14ac:dyDescent="0.25">
      <c r="A23" s="69">
        <v>1</v>
      </c>
      <c r="B23" s="70" t="s">
        <v>78</v>
      </c>
      <c r="C23" s="63">
        <f>'Scenario 0'!V23</f>
        <v>1359.6143950617277</v>
      </c>
      <c r="D23" s="64">
        <f>'Scenario 0'!W23</f>
        <v>2.3117076808351976E-2</v>
      </c>
      <c r="E23" s="64">
        <f>'Scenario 0'!X23</f>
        <v>0.69798657718120816</v>
      </c>
      <c r="F23" s="65">
        <f>'Scenario 0'!Y23</f>
        <v>0.27889634601043994</v>
      </c>
      <c r="G23" s="63">
        <f>'Scenario 0'!V38</f>
        <v>1209.9769945355183</v>
      </c>
      <c r="H23" s="64">
        <f>'Scenario 0'!W38</f>
        <v>2.7312775330396475E-2</v>
      </c>
      <c r="I23" s="64">
        <f>'Scenario 0'!X38</f>
        <v>0.35506607929515421</v>
      </c>
      <c r="J23" s="65">
        <f>'Scenario 0'!Y38</f>
        <v>0.61762114537444934</v>
      </c>
      <c r="K23" s="79"/>
      <c r="L23" s="79"/>
      <c r="M23" s="79"/>
      <c r="N23" s="79"/>
      <c r="P23" s="69">
        <v>1</v>
      </c>
      <c r="Q23" s="70" t="s">
        <v>78</v>
      </c>
      <c r="R23" s="82">
        <f>'Scenario Int-14'!V23</f>
        <v>166.24037234042549</v>
      </c>
      <c r="S23" s="64">
        <f>'Scenario Int-14'!W23</f>
        <v>1.8642803877703208E-2</v>
      </c>
      <c r="T23" s="64">
        <f>'Scenario Int-14'!X23</f>
        <v>0.85980611483967184</v>
      </c>
      <c r="U23" s="65">
        <f>'Scenario Int-14'!Y23</f>
        <v>0.1215510812826249</v>
      </c>
      <c r="V23" s="82">
        <f>'Scenario Int-14'!V38</f>
        <v>488.65495934959347</v>
      </c>
      <c r="W23" s="64">
        <f>'Scenario Int-14'!W38</f>
        <v>7.9295154185022032E-3</v>
      </c>
      <c r="X23" s="64">
        <f>'Scenario Int-14'!X38</f>
        <v>0.89162995594713657</v>
      </c>
      <c r="Y23" s="65">
        <f>'Scenario Int-14'!Y38</f>
        <v>0.10044052863436123</v>
      </c>
      <c r="Z23" s="79"/>
      <c r="AA23" s="79"/>
      <c r="AB23" s="79"/>
      <c r="AC23" s="79"/>
    </row>
    <row r="24" spans="1:29" x14ac:dyDescent="0.25">
      <c r="A24" s="69">
        <v>2</v>
      </c>
      <c r="B24" s="70" t="s">
        <v>79</v>
      </c>
      <c r="C24" s="63">
        <f>'Scenario 0'!V24</f>
        <v>1171.9616697588137</v>
      </c>
      <c r="D24" s="64">
        <f>'Scenario 0'!W24</f>
        <v>2.609992542878449E-2</v>
      </c>
      <c r="E24" s="64">
        <f>'Scenario 0'!X24</f>
        <v>0.59806114839671887</v>
      </c>
      <c r="F24" s="65">
        <f>'Scenario 0'!Y24</f>
        <v>0.37583892617449666</v>
      </c>
      <c r="G24" s="63">
        <f>'Scenario 0'!V39</f>
        <v>1179.5863523573212</v>
      </c>
      <c r="H24" s="64">
        <f>'Scenario 0'!W39</f>
        <v>3.5242290748898682E-2</v>
      </c>
      <c r="I24" s="64">
        <f>'Scenario 0'!X39</f>
        <v>0.28986784140969157</v>
      </c>
      <c r="J24" s="65">
        <f>'Scenario 0'!Y39</f>
        <v>0.6748898678414097</v>
      </c>
      <c r="K24" s="79"/>
      <c r="L24" s="79"/>
      <c r="M24" s="79"/>
      <c r="N24" s="79"/>
      <c r="P24" s="69">
        <v>2</v>
      </c>
      <c r="Q24" s="70" t="s">
        <v>79</v>
      </c>
      <c r="R24" s="82">
        <f>'Scenario Int-14'!V24</f>
        <v>135.84956521739136</v>
      </c>
      <c r="S24" s="64">
        <f>'Scenario Int-14'!W24</f>
        <v>5.5928411633109618E-2</v>
      </c>
      <c r="T24" s="64">
        <f>'Scenario Int-14'!X24</f>
        <v>0.72557792692020884</v>
      </c>
      <c r="U24" s="65">
        <f>'Scenario Int-14'!Y24</f>
        <v>0.21849366144668159</v>
      </c>
      <c r="V24" s="82">
        <f>'Scenario Int-14'!V39</f>
        <v>346.63184426229486</v>
      </c>
      <c r="W24" s="64">
        <f>'Scenario Int-14'!W39</f>
        <v>3.7004405286343613E-2</v>
      </c>
      <c r="X24" s="64">
        <f>'Scenario Int-14'!X39</f>
        <v>0.78502202643171803</v>
      </c>
      <c r="Y24" s="65">
        <f>'Scenario Int-14'!Y39</f>
        <v>0.17797356828193833</v>
      </c>
      <c r="Z24" s="79"/>
      <c r="AA24" s="79"/>
      <c r="AB24" s="79"/>
      <c r="AC24" s="79"/>
    </row>
    <row r="25" spans="1:29" x14ac:dyDescent="0.25">
      <c r="A25" s="71">
        <v>3</v>
      </c>
      <c r="B25" s="72" t="s">
        <v>80</v>
      </c>
      <c r="C25" s="63">
        <f>'Scenario 0'!V25</f>
        <v>772.60716599190323</v>
      </c>
      <c r="D25" s="64">
        <f>'Scenario 0'!W25</f>
        <v>8.7248322147651006E-2</v>
      </c>
      <c r="E25" s="64">
        <f>'Scenario 0'!X25</f>
        <v>0.26323639075316929</v>
      </c>
      <c r="F25" s="65">
        <f>'Scenario 0'!Y25</f>
        <v>0.64951528709917972</v>
      </c>
      <c r="G25" s="63">
        <f>'Scenario 0'!V40</f>
        <v>948.89179132040647</v>
      </c>
      <c r="H25" s="64">
        <f>'Scenario 0'!W40</f>
        <v>0.13568281938325991</v>
      </c>
      <c r="I25" s="64">
        <f>'Scenario 0'!X40</f>
        <v>4.5814977973568261E-2</v>
      </c>
      <c r="J25" s="65">
        <f>'Scenario 0'!Y40</f>
        <v>0.81850220264317186</v>
      </c>
      <c r="K25" s="79"/>
      <c r="L25" s="79"/>
      <c r="M25" s="79"/>
      <c r="N25" s="79"/>
      <c r="P25" s="71">
        <v>3</v>
      </c>
      <c r="Q25" s="72" t="s">
        <v>80</v>
      </c>
      <c r="R25" s="82">
        <f>'Scenario Int-14'!V25</f>
        <v>5.5231503267973734</v>
      </c>
      <c r="S25" s="64">
        <f>'Scenario Int-14'!W25</f>
        <v>0.22595078299776286</v>
      </c>
      <c r="T25" s="64">
        <f>'Scenario Int-14'!X25</f>
        <v>0.42953020134228193</v>
      </c>
      <c r="U25" s="65">
        <f>'Scenario Int-14'!Y25</f>
        <v>0.34451901565995524</v>
      </c>
      <c r="V25" s="82">
        <f>'Scenario Int-14'!V40</f>
        <v>452.56929460580869</v>
      </c>
      <c r="W25" s="64">
        <f>'Scenario Int-14'!W40</f>
        <v>9.9559471365638766E-2</v>
      </c>
      <c r="X25" s="64">
        <f>'Scenario Int-14'!X40</f>
        <v>0.57533039647577089</v>
      </c>
      <c r="Y25" s="65">
        <f>'Scenario Int-14'!Y40</f>
        <v>0.3251101321585903</v>
      </c>
      <c r="Z25" s="79"/>
      <c r="AA25" s="79"/>
      <c r="AB25" s="79"/>
      <c r="AC25" s="79"/>
    </row>
    <row r="26" spans="1:29" ht="15.75" thickBot="1" x14ac:dyDescent="0.3">
      <c r="A26" s="73">
        <v>4</v>
      </c>
      <c r="B26" s="74" t="s">
        <v>81</v>
      </c>
      <c r="C26" s="66">
        <f>'Scenario 0'!V26</f>
        <v>668.13304054054174</v>
      </c>
      <c r="D26" s="67">
        <f>'Scenario 0'!W26</f>
        <v>0.18568232662192394</v>
      </c>
      <c r="E26" s="67">
        <f>'Scenario 0'!X26</f>
        <v>6.7114093959731447E-3</v>
      </c>
      <c r="F26" s="68">
        <f>'Scenario 0'!Y26</f>
        <v>0.80760626398210289</v>
      </c>
      <c r="G26" s="66">
        <f>'Scenario 0'!V41</f>
        <v>956.4396822594872</v>
      </c>
      <c r="H26" s="67">
        <f>'Scenario 0'!W41</f>
        <v>0.19030837004405288</v>
      </c>
      <c r="I26" s="67">
        <f>'Scenario 0'!X41</f>
        <v>1.7621145374449032E-3</v>
      </c>
      <c r="J26" s="68">
        <f>'Scenario 0'!Y41</f>
        <v>0.80792951541850222</v>
      </c>
      <c r="K26" s="79"/>
      <c r="L26" s="79"/>
      <c r="M26" s="79"/>
      <c r="N26" s="79"/>
      <c r="P26" s="73">
        <v>4</v>
      </c>
      <c r="Q26" s="74" t="s">
        <v>81</v>
      </c>
      <c r="R26" s="83">
        <f>'Scenario Int-14'!V26</f>
        <v>-87.56852064220179</v>
      </c>
      <c r="S26" s="67">
        <f>'Scenario Int-14'!W26</f>
        <v>0.29977628635346754</v>
      </c>
      <c r="T26" s="67">
        <f>'Scenario Int-14'!X26</f>
        <v>0.34973900074571218</v>
      </c>
      <c r="U26" s="68">
        <f>'Scenario Int-14'!Y26</f>
        <v>0.35048471290082028</v>
      </c>
      <c r="V26" s="83">
        <f>'Scenario Int-14'!V41</f>
        <v>396.16378413524069</v>
      </c>
      <c r="W26" s="67">
        <f>'Scenario Int-14'!W41</f>
        <v>0.25022026431718064</v>
      </c>
      <c r="X26" s="67">
        <f>'Scenario Int-14'!X41</f>
        <v>0.32246696035242284</v>
      </c>
      <c r="Y26" s="68">
        <f>'Scenario Int-14'!Y41</f>
        <v>0.42731277533039647</v>
      </c>
      <c r="Z26" s="79"/>
      <c r="AA26" s="79"/>
      <c r="AB26" s="79"/>
      <c r="AC26" s="79"/>
    </row>
    <row r="27" spans="1:29" ht="15.75" thickBot="1" x14ac:dyDescent="0.3">
      <c r="A27" s="79"/>
      <c r="B27" s="79"/>
      <c r="C27" s="79"/>
      <c r="D27" s="79"/>
      <c r="E27" s="79"/>
      <c r="F27" s="79"/>
      <c r="G27" s="79"/>
      <c r="H27" s="79"/>
      <c r="I27" s="79"/>
      <c r="J27" s="79"/>
      <c r="K27" s="79"/>
      <c r="L27" s="79"/>
      <c r="M27" s="79"/>
      <c r="N27" s="79"/>
      <c r="P27" s="79"/>
      <c r="Q27" s="79"/>
      <c r="R27" s="79"/>
      <c r="S27" s="79"/>
      <c r="T27" s="79"/>
      <c r="U27" s="79"/>
      <c r="V27" s="79"/>
      <c r="W27" s="79"/>
      <c r="X27" s="79"/>
      <c r="Y27" s="79"/>
      <c r="Z27" s="79"/>
      <c r="AA27" s="79"/>
      <c r="AB27" s="79"/>
      <c r="AC27" s="79"/>
    </row>
    <row r="28" spans="1:29" ht="24.75" customHeight="1" thickBot="1" x14ac:dyDescent="0.3">
      <c r="A28" s="239" t="s">
        <v>106</v>
      </c>
      <c r="B28" s="240"/>
      <c r="C28" s="241" t="s">
        <v>89</v>
      </c>
      <c r="D28" s="242"/>
      <c r="E28" s="242"/>
      <c r="F28" s="243"/>
      <c r="G28" s="241" t="s">
        <v>23</v>
      </c>
      <c r="H28" s="242"/>
      <c r="I28" s="242"/>
      <c r="J28" s="243"/>
      <c r="K28" s="79"/>
      <c r="L28" s="79"/>
      <c r="M28" s="79"/>
      <c r="N28" s="79"/>
      <c r="P28" s="239" t="s">
        <v>107</v>
      </c>
      <c r="Q28" s="240"/>
      <c r="R28" s="241" t="s">
        <v>89</v>
      </c>
      <c r="S28" s="242"/>
      <c r="T28" s="242"/>
      <c r="U28" s="243"/>
      <c r="V28" s="241" t="s">
        <v>23</v>
      </c>
      <c r="W28" s="242"/>
      <c r="X28" s="242"/>
      <c r="Y28" s="243"/>
      <c r="Z28" s="79"/>
      <c r="AA28" s="79"/>
      <c r="AB28" s="79"/>
      <c r="AC28" s="79"/>
    </row>
    <row r="29" spans="1:29" x14ac:dyDescent="0.25">
      <c r="A29" s="80"/>
      <c r="B29" s="81"/>
      <c r="C29" s="249" t="s">
        <v>83</v>
      </c>
      <c r="D29" s="25" t="s">
        <v>1</v>
      </c>
      <c r="E29" s="26" t="s">
        <v>2</v>
      </c>
      <c r="F29" s="61" t="s">
        <v>1</v>
      </c>
      <c r="G29" s="249" t="s">
        <v>83</v>
      </c>
      <c r="H29" s="25" t="s">
        <v>1</v>
      </c>
      <c r="I29" s="26" t="s">
        <v>2</v>
      </c>
      <c r="J29" s="61" t="s">
        <v>1</v>
      </c>
      <c r="K29" s="79"/>
      <c r="L29" s="79"/>
      <c r="M29" s="79"/>
      <c r="N29" s="79"/>
      <c r="P29" s="80"/>
      <c r="Q29" s="81"/>
      <c r="R29" s="249" t="s">
        <v>83</v>
      </c>
      <c r="S29" s="25" t="s">
        <v>1</v>
      </c>
      <c r="T29" s="26" t="s">
        <v>2</v>
      </c>
      <c r="U29" s="61" t="s">
        <v>1</v>
      </c>
      <c r="V29" s="249" t="s">
        <v>83</v>
      </c>
      <c r="W29" s="25" t="s">
        <v>1</v>
      </c>
      <c r="X29" s="26" t="s">
        <v>2</v>
      </c>
      <c r="Y29" s="61" t="s">
        <v>1</v>
      </c>
      <c r="Z29" s="79"/>
      <c r="AA29" s="79"/>
      <c r="AB29" s="79"/>
      <c r="AC29" s="79"/>
    </row>
    <row r="30" spans="1:29" x14ac:dyDescent="0.25">
      <c r="A30" s="250" t="s">
        <v>77</v>
      </c>
      <c r="B30" s="251"/>
      <c r="C30" s="250"/>
      <c r="D30" s="27" t="s">
        <v>5</v>
      </c>
      <c r="E30" s="27" t="s">
        <v>6</v>
      </c>
      <c r="F30" s="62" t="s">
        <v>7</v>
      </c>
      <c r="G30" s="250"/>
      <c r="H30" s="27" t="s">
        <v>5</v>
      </c>
      <c r="I30" s="27" t="s">
        <v>6</v>
      </c>
      <c r="J30" s="62" t="s">
        <v>7</v>
      </c>
      <c r="K30" s="79"/>
      <c r="L30" s="79"/>
      <c r="M30" s="79"/>
      <c r="N30" s="79"/>
      <c r="P30" s="250" t="s">
        <v>77</v>
      </c>
      <c r="Q30" s="251"/>
      <c r="R30" s="250"/>
      <c r="S30" s="27" t="s">
        <v>5</v>
      </c>
      <c r="T30" s="27" t="s">
        <v>6</v>
      </c>
      <c r="U30" s="62" t="s">
        <v>7</v>
      </c>
      <c r="V30" s="250"/>
      <c r="W30" s="27" t="s">
        <v>5</v>
      </c>
      <c r="X30" s="27" t="s">
        <v>6</v>
      </c>
      <c r="Y30" s="62" t="s">
        <v>7</v>
      </c>
      <c r="Z30" s="79"/>
      <c r="AA30" s="79"/>
      <c r="AB30" s="79"/>
      <c r="AC30" s="79"/>
    </row>
    <row r="31" spans="1:29" x14ac:dyDescent="0.25">
      <c r="A31" s="69">
        <v>1</v>
      </c>
      <c r="B31" s="70" t="s">
        <v>78</v>
      </c>
      <c r="C31" s="63">
        <f>'Scenario 0'!D53</f>
        <v>754.6197101449269</v>
      </c>
      <c r="D31" s="64">
        <f>'Scenario 0'!E53</f>
        <v>0.17457044673539518</v>
      </c>
      <c r="E31" s="64">
        <f>'Scenario 0'!F53</f>
        <v>0.57319587628865976</v>
      </c>
      <c r="F31" s="65">
        <f>'Scenario 0'!G53</f>
        <v>0.25223367697594501</v>
      </c>
      <c r="G31" s="63">
        <f>'Scenario 0'!D68</f>
        <v>439.67555269922866</v>
      </c>
      <c r="H31" s="64">
        <f>'Scenario 0'!E68</f>
        <v>0.21595092024539878</v>
      </c>
      <c r="I31" s="64">
        <f>'Scenario 0'!F68</f>
        <v>0.52269938650306758</v>
      </c>
      <c r="J31" s="65">
        <f>'Scenario 0'!G68</f>
        <v>0.26134969325153373</v>
      </c>
      <c r="K31" s="79"/>
      <c r="L31" s="79"/>
      <c r="M31" s="79"/>
      <c r="N31" s="79"/>
      <c r="P31" s="69">
        <v>1</v>
      </c>
      <c r="Q31" s="70" t="s">
        <v>78</v>
      </c>
      <c r="R31" s="82">
        <f>'Scenario Int-14'!D53</f>
        <v>-165.55034912718207</v>
      </c>
      <c r="S31" s="64">
        <f>'Scenario Int-14'!E53</f>
        <v>0.19312714776632303</v>
      </c>
      <c r="T31" s="64">
        <f>'Scenario Int-14'!F53</f>
        <v>0.72439862542955324</v>
      </c>
      <c r="U31" s="65">
        <f>'Scenario Int-14'!G53</f>
        <v>8.247422680412371E-2</v>
      </c>
      <c r="V31" s="82">
        <f>'Scenario Int-14'!D68</f>
        <v>-562.06584905660361</v>
      </c>
      <c r="W31" s="64">
        <f>'Scenario Int-14'!E68</f>
        <v>0.22822085889570551</v>
      </c>
      <c r="X31" s="64">
        <f>'Scenario Int-14'!F68</f>
        <v>0.67484662576687116</v>
      </c>
      <c r="Y31" s="65">
        <f>'Scenario Int-14'!G68</f>
        <v>9.6932515337423308E-2</v>
      </c>
      <c r="Z31" s="79"/>
      <c r="AA31" s="79"/>
      <c r="AB31" s="79"/>
      <c r="AC31" s="79"/>
    </row>
    <row r="32" spans="1:29" x14ac:dyDescent="0.25">
      <c r="A32" s="69">
        <v>2</v>
      </c>
      <c r="B32" s="70" t="s">
        <v>79</v>
      </c>
      <c r="C32" s="63">
        <f>'Scenario 0'!D54</f>
        <v>775.23120396600518</v>
      </c>
      <c r="D32" s="64">
        <f>'Scenario 0'!E54</f>
        <v>0.1670103092783505</v>
      </c>
      <c r="E32" s="64">
        <f>'Scenario 0'!F54</f>
        <v>0.51477663230240556</v>
      </c>
      <c r="F32" s="65">
        <f>'Scenario 0'!G54</f>
        <v>0.31821305841924397</v>
      </c>
      <c r="G32" s="63">
        <f>'Scenario 0'!D69</f>
        <v>476.61953703703699</v>
      </c>
      <c r="H32" s="64">
        <f>'Scenario 0'!E69</f>
        <v>0.20343137254901961</v>
      </c>
      <c r="I32" s="64">
        <f>'Scenario 0'!F69</f>
        <v>0.4705882352941177</v>
      </c>
      <c r="J32" s="65">
        <f>'Scenario 0'!G69</f>
        <v>0.32598039215686275</v>
      </c>
      <c r="K32" s="79"/>
      <c r="L32" s="79"/>
      <c r="M32" s="79"/>
      <c r="N32" s="79"/>
      <c r="P32" s="69">
        <v>2</v>
      </c>
      <c r="Q32" s="70" t="s">
        <v>79</v>
      </c>
      <c r="R32" s="82">
        <f>'Scenario Int-14'!D54</f>
        <v>-87.873651452282218</v>
      </c>
      <c r="S32" s="64">
        <f>'Scenario Int-14'!E54</f>
        <v>0.20962199312714777</v>
      </c>
      <c r="T32" s="64">
        <f>'Scenario Int-14'!F54</f>
        <v>0.66872852233676972</v>
      </c>
      <c r="U32" s="65">
        <f>'Scenario Int-14'!G54</f>
        <v>0.12164948453608247</v>
      </c>
      <c r="V32" s="82">
        <f>'Scenario Int-14'!D69</f>
        <v>-506.02521035598681</v>
      </c>
      <c r="W32" s="64">
        <f>'Scenario Int-14'!E69</f>
        <v>0.25521472392638039</v>
      </c>
      <c r="X32" s="64">
        <f>'Scenario Int-14'!F69</f>
        <v>0.62085889570552144</v>
      </c>
      <c r="Y32" s="65">
        <f>'Scenario Int-14'!G69</f>
        <v>0.12392638036809817</v>
      </c>
      <c r="Z32" s="79"/>
      <c r="AA32" s="79"/>
      <c r="AB32" s="79"/>
      <c r="AC32" s="79"/>
    </row>
    <row r="33" spans="1:29" x14ac:dyDescent="0.25">
      <c r="A33" s="71">
        <v>3</v>
      </c>
      <c r="B33" s="72" t="s">
        <v>80</v>
      </c>
      <c r="C33" s="63">
        <f>'Scenario 0'!D55</f>
        <v>692.43596853490737</v>
      </c>
      <c r="D33" s="64">
        <f>'Scenario 0'!E55</f>
        <v>0.21580756013745706</v>
      </c>
      <c r="E33" s="64">
        <f>'Scenario 0'!F55</f>
        <v>0.30103092783505153</v>
      </c>
      <c r="F33" s="65">
        <f>'Scenario 0'!G55</f>
        <v>0.48316151202749141</v>
      </c>
      <c r="G33" s="63">
        <f>'Scenario 0'!D70</f>
        <v>482.20925549915404</v>
      </c>
      <c r="H33" s="64">
        <f>'Scenario 0'!E70</f>
        <v>0.27607361963190186</v>
      </c>
      <c r="I33" s="64">
        <f>'Scenario 0'!F70</f>
        <v>0.27484662576687119</v>
      </c>
      <c r="J33" s="65">
        <f>'Scenario 0'!G70</f>
        <v>0.44907975460122701</v>
      </c>
      <c r="K33" s="79"/>
      <c r="L33" s="79"/>
      <c r="M33" s="79"/>
      <c r="N33" s="79"/>
      <c r="P33" s="71">
        <v>3</v>
      </c>
      <c r="Q33" s="72" t="s">
        <v>80</v>
      </c>
      <c r="R33" s="82">
        <f>'Scenario Int-14'!D55</f>
        <v>-56.980805626598446</v>
      </c>
      <c r="S33" s="64">
        <f>'Scenario Int-14'!E55</f>
        <v>0.33402061855670101</v>
      </c>
      <c r="T33" s="64">
        <f>'Scenario Int-14'!F55</f>
        <v>0.46254295532646056</v>
      </c>
      <c r="U33" s="65">
        <f>'Scenario Int-14'!G55</f>
        <v>0.20343642611683849</v>
      </c>
      <c r="V33" s="82">
        <f>'Scenario Int-14'!D70</f>
        <v>-426.41008298755156</v>
      </c>
      <c r="W33" s="64">
        <f>'Scenario Int-14'!E70</f>
        <v>0.40245398773006136</v>
      </c>
      <c r="X33" s="64">
        <f>'Scenario Int-14'!F70</f>
        <v>0.4085889570552147</v>
      </c>
      <c r="Y33" s="65">
        <f>'Scenario Int-14'!G70</f>
        <v>0.18895705521472392</v>
      </c>
      <c r="Z33" s="79"/>
      <c r="AA33" s="79"/>
      <c r="AB33" s="79"/>
      <c r="AC33" s="79"/>
    </row>
    <row r="34" spans="1:29" ht="15.75" thickBot="1" x14ac:dyDescent="0.3">
      <c r="A34" s="73">
        <v>4</v>
      </c>
      <c r="B34" s="74" t="s">
        <v>81</v>
      </c>
      <c r="C34" s="66">
        <f>'Scenario 0'!D56</f>
        <v>662.13373955431814</v>
      </c>
      <c r="D34" s="67">
        <f>'Scenario 0'!E56</f>
        <v>0.34226804123711341</v>
      </c>
      <c r="E34" s="67">
        <f>'Scenario 0'!F56</f>
        <v>1.3058419243986208E-2</v>
      </c>
      <c r="F34" s="68">
        <f>'Scenario 0'!G56</f>
        <v>0.64467353951890038</v>
      </c>
      <c r="G34" s="66">
        <f>'Scenario 0'!D71</f>
        <v>553.53072049689433</v>
      </c>
      <c r="H34" s="67">
        <f>'Scenario 0'!E71</f>
        <v>0.43312883435582822</v>
      </c>
      <c r="I34" s="67">
        <f>'Scenario 0'!F71</f>
        <v>1.2269938650306789E-2</v>
      </c>
      <c r="J34" s="68">
        <f>'Scenario 0'!G71</f>
        <v>0.55460122699386505</v>
      </c>
      <c r="K34" s="79"/>
      <c r="L34" s="79"/>
      <c r="M34" s="79"/>
      <c r="N34" s="79"/>
      <c r="P34" s="73">
        <v>4</v>
      </c>
      <c r="Q34" s="74" t="s">
        <v>81</v>
      </c>
      <c r="R34" s="83">
        <f>'Scenario Int-14'!D56</f>
        <v>-40.371631863882435</v>
      </c>
      <c r="S34" s="67">
        <f>'Scenario Int-14'!E56</f>
        <v>0.54776632302405504</v>
      </c>
      <c r="T34" s="67">
        <f>'Scenario Int-14'!F56</f>
        <v>0.11134020618556695</v>
      </c>
      <c r="U34" s="68">
        <f>'Scenario Int-14'!G56</f>
        <v>0.34089347079037802</v>
      </c>
      <c r="V34" s="83">
        <f>'Scenario Int-14'!D71</f>
        <v>-343.95629183400263</v>
      </c>
      <c r="W34" s="67">
        <f>'Scenario Int-14'!E71</f>
        <v>0.63190184049079756</v>
      </c>
      <c r="X34" s="67">
        <f>'Scenario Int-14'!F71</f>
        <v>8.3435582822085852E-2</v>
      </c>
      <c r="Y34" s="68">
        <f>'Scenario Int-14'!G71</f>
        <v>0.28466257668711659</v>
      </c>
      <c r="Z34" s="79"/>
      <c r="AA34" s="79"/>
      <c r="AB34" s="79"/>
      <c r="AC34" s="79"/>
    </row>
  </sheetData>
  <mergeCells count="56">
    <mergeCell ref="A2:B2"/>
    <mergeCell ref="A11:B11"/>
    <mergeCell ref="C11:F11"/>
    <mergeCell ref="G11:J11"/>
    <mergeCell ref="K11:N11"/>
    <mergeCell ref="C2:F2"/>
    <mergeCell ref="G2:J2"/>
    <mergeCell ref="C3:C4"/>
    <mergeCell ref="G3:G4"/>
    <mergeCell ref="K2:N2"/>
    <mergeCell ref="K3:K4"/>
    <mergeCell ref="A13:B13"/>
    <mergeCell ref="A20:B20"/>
    <mergeCell ref="C20:F20"/>
    <mergeCell ref="G20:J20"/>
    <mergeCell ref="A4:B4"/>
    <mergeCell ref="A30:B30"/>
    <mergeCell ref="P2:Q2"/>
    <mergeCell ref="R2:U2"/>
    <mergeCell ref="V2:Y2"/>
    <mergeCell ref="R12:R13"/>
    <mergeCell ref="V12:V13"/>
    <mergeCell ref="P28:Q28"/>
    <mergeCell ref="R28:U28"/>
    <mergeCell ref="C21:C22"/>
    <mergeCell ref="G21:G22"/>
    <mergeCell ref="A22:B22"/>
    <mergeCell ref="A28:B28"/>
    <mergeCell ref="C28:F28"/>
    <mergeCell ref="G28:J28"/>
    <mergeCell ref="C12:C13"/>
    <mergeCell ref="G12:G13"/>
    <mergeCell ref="C29:C30"/>
    <mergeCell ref="G29:G30"/>
    <mergeCell ref="K12:K13"/>
    <mergeCell ref="V28:Y28"/>
    <mergeCell ref="R29:R30"/>
    <mergeCell ref="V29:V30"/>
    <mergeCell ref="P30:Q30"/>
    <mergeCell ref="P13:Q13"/>
    <mergeCell ref="P20:Q20"/>
    <mergeCell ref="R20:U20"/>
    <mergeCell ref="V20:Y20"/>
    <mergeCell ref="R21:R22"/>
    <mergeCell ref="V21:V22"/>
    <mergeCell ref="P22:Q22"/>
    <mergeCell ref="Z2:AC2"/>
    <mergeCell ref="R3:R4"/>
    <mergeCell ref="V3:V4"/>
    <mergeCell ref="Z3:Z4"/>
    <mergeCell ref="P4:Q4"/>
    <mergeCell ref="P11:Q11"/>
    <mergeCell ref="R11:U11"/>
    <mergeCell ref="V11:Y11"/>
    <mergeCell ref="Z11:AC11"/>
    <mergeCell ref="Z12:Z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C34"/>
  <sheetViews>
    <sheetView showGridLines="0" workbookViewId="0">
      <selection activeCell="N20" sqref="N20"/>
    </sheetView>
  </sheetViews>
  <sheetFormatPr defaultRowHeight="15" x14ac:dyDescent="0.25"/>
  <cols>
    <col min="2" max="2" width="12.8554687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79"/>
      <c r="B1" s="79"/>
      <c r="C1" s="79"/>
      <c r="D1" s="79"/>
      <c r="E1" s="79"/>
      <c r="F1" s="79"/>
      <c r="G1" s="79"/>
      <c r="H1" s="79"/>
      <c r="I1" s="79"/>
      <c r="J1" s="79"/>
      <c r="K1" s="79"/>
      <c r="L1" s="79"/>
      <c r="M1" s="79"/>
      <c r="N1" s="79"/>
    </row>
    <row r="2" spans="1:29" ht="24.75" customHeight="1" thickBot="1" x14ac:dyDescent="0.3">
      <c r="A2" s="239" t="s">
        <v>174</v>
      </c>
      <c r="B2" s="240"/>
      <c r="C2" s="241" t="s">
        <v>14</v>
      </c>
      <c r="D2" s="242"/>
      <c r="E2" s="242"/>
      <c r="F2" s="243"/>
      <c r="G2" s="241" t="s">
        <v>82</v>
      </c>
      <c r="H2" s="242"/>
      <c r="I2" s="242"/>
      <c r="J2" s="243"/>
      <c r="K2" s="241" t="s">
        <v>84</v>
      </c>
      <c r="L2" s="242"/>
      <c r="M2" s="242"/>
      <c r="N2" s="243"/>
      <c r="P2" s="239" t="s">
        <v>175</v>
      </c>
      <c r="Q2" s="240"/>
      <c r="R2" s="241" t="s">
        <v>14</v>
      </c>
      <c r="S2" s="242"/>
      <c r="T2" s="242"/>
      <c r="U2" s="243"/>
      <c r="V2" s="241" t="s">
        <v>82</v>
      </c>
      <c r="W2" s="242"/>
      <c r="X2" s="242"/>
      <c r="Y2" s="243"/>
      <c r="Z2" s="241" t="s">
        <v>84</v>
      </c>
      <c r="AA2" s="242"/>
      <c r="AB2" s="242"/>
      <c r="AC2" s="243"/>
    </row>
    <row r="3" spans="1:29" x14ac:dyDescent="0.25">
      <c r="A3" s="80"/>
      <c r="B3" s="81"/>
      <c r="C3" s="249" t="s">
        <v>83</v>
      </c>
      <c r="D3" s="25" t="s">
        <v>1</v>
      </c>
      <c r="E3" s="26" t="s">
        <v>2</v>
      </c>
      <c r="F3" s="61" t="s">
        <v>1</v>
      </c>
      <c r="G3" s="249" t="s">
        <v>83</v>
      </c>
      <c r="H3" s="25" t="s">
        <v>1</v>
      </c>
      <c r="I3" s="26" t="s">
        <v>2</v>
      </c>
      <c r="J3" s="61" t="s">
        <v>1</v>
      </c>
      <c r="K3" s="249" t="s">
        <v>83</v>
      </c>
      <c r="L3" s="25" t="s">
        <v>1</v>
      </c>
      <c r="M3" s="26" t="s">
        <v>2</v>
      </c>
      <c r="N3" s="61" t="s">
        <v>1</v>
      </c>
      <c r="P3" s="80"/>
      <c r="Q3" s="81"/>
      <c r="R3" s="247" t="s">
        <v>83</v>
      </c>
      <c r="S3" s="25" t="s">
        <v>1</v>
      </c>
      <c r="T3" s="26" t="s">
        <v>2</v>
      </c>
      <c r="U3" s="61" t="s">
        <v>1</v>
      </c>
      <c r="V3" s="249" t="s">
        <v>83</v>
      </c>
      <c r="W3" s="25" t="s">
        <v>1</v>
      </c>
      <c r="X3" s="26" t="s">
        <v>2</v>
      </c>
      <c r="Y3" s="61" t="s">
        <v>1</v>
      </c>
      <c r="Z3" s="249" t="s">
        <v>83</v>
      </c>
      <c r="AA3" s="25" t="s">
        <v>1</v>
      </c>
      <c r="AB3" s="26" t="s">
        <v>2</v>
      </c>
      <c r="AC3" s="61" t="s">
        <v>1</v>
      </c>
    </row>
    <row r="4" spans="1:29" x14ac:dyDescent="0.25">
      <c r="A4" s="250" t="s">
        <v>77</v>
      </c>
      <c r="B4" s="251"/>
      <c r="C4" s="250"/>
      <c r="D4" s="27" t="s">
        <v>5</v>
      </c>
      <c r="E4" s="27" t="s">
        <v>6</v>
      </c>
      <c r="F4" s="62" t="s">
        <v>7</v>
      </c>
      <c r="G4" s="250"/>
      <c r="H4" s="27" t="s">
        <v>5</v>
      </c>
      <c r="I4" s="27" t="s">
        <v>6</v>
      </c>
      <c r="J4" s="62" t="s">
        <v>7</v>
      </c>
      <c r="K4" s="250"/>
      <c r="L4" s="27" t="s">
        <v>5</v>
      </c>
      <c r="M4" s="27" t="s">
        <v>6</v>
      </c>
      <c r="N4" s="62" t="s">
        <v>7</v>
      </c>
      <c r="P4" s="250" t="s">
        <v>77</v>
      </c>
      <c r="Q4" s="251"/>
      <c r="R4" s="248"/>
      <c r="S4" s="27" t="s">
        <v>5</v>
      </c>
      <c r="T4" s="27" t="s">
        <v>6</v>
      </c>
      <c r="U4" s="62" t="s">
        <v>7</v>
      </c>
      <c r="V4" s="250"/>
      <c r="W4" s="27" t="s">
        <v>5</v>
      </c>
      <c r="X4" s="27" t="s">
        <v>6</v>
      </c>
      <c r="Y4" s="62" t="s">
        <v>7</v>
      </c>
      <c r="Z4" s="250"/>
      <c r="AA4" s="27" t="s">
        <v>5</v>
      </c>
      <c r="AB4" s="27" t="s">
        <v>6</v>
      </c>
      <c r="AC4" s="62" t="s">
        <v>7</v>
      </c>
    </row>
    <row r="5" spans="1:29" x14ac:dyDescent="0.25">
      <c r="A5" s="69">
        <v>1</v>
      </c>
      <c r="B5" s="70" t="s">
        <v>78</v>
      </c>
      <c r="C5" s="63">
        <f>'Scenario 0.55'!D8</f>
        <v>667.12382468404905</v>
      </c>
      <c r="D5" s="64">
        <f>'Scenario 0.55'!E8</f>
        <v>0.1208</v>
      </c>
      <c r="E5" s="64">
        <f>'Scenario 0.55'!F8</f>
        <v>0.65339999999999998</v>
      </c>
      <c r="F5" s="65">
        <f>'Scenario 0.55'!G8</f>
        <v>0.2258</v>
      </c>
      <c r="G5" s="63">
        <f>'Scenario 0.55'!M8</f>
        <v>444.84275429049876</v>
      </c>
      <c r="H5" s="64">
        <f>'Scenario 0.55'!N8</f>
        <v>0.15439856373429084</v>
      </c>
      <c r="I5" s="64">
        <f>'Scenario 0.55'!O8</f>
        <v>0.67007319431017809</v>
      </c>
      <c r="J5" s="65">
        <f>'Scenario 0.55'!P8</f>
        <v>0.17552824195553102</v>
      </c>
      <c r="K5" s="63">
        <f>'Scenario 0.55'!V8</f>
        <v>1242.2407365145216</v>
      </c>
      <c r="L5" s="64">
        <f>'Scenario 0.55'!W8</f>
        <v>1.7770597738287562E-2</v>
      </c>
      <c r="M5" s="64">
        <f>'Scenario 0.55'!X8</f>
        <v>0.61066235864297247</v>
      </c>
      <c r="N5" s="65">
        <f>'Scenario 0.55'!Y8</f>
        <v>0.37156704361873988</v>
      </c>
      <c r="P5" s="69">
        <v>1</v>
      </c>
      <c r="Q5" s="70" t="s">
        <v>78</v>
      </c>
      <c r="R5" s="82">
        <f>'Scenario Int-14.55'!D8</f>
        <v>-195.81290335111214</v>
      </c>
      <c r="S5" s="64">
        <f>'Scenario Int-14.55'!E8</f>
        <v>0.13120000000000001</v>
      </c>
      <c r="T5" s="64">
        <f>'Scenario Int-14.55'!F8</f>
        <v>0.79379999999999995</v>
      </c>
      <c r="U5" s="65">
        <f>'Scenario Int-14.55'!G8</f>
        <v>7.4999999999999997E-2</v>
      </c>
      <c r="V5" s="82">
        <f>'Scenario Int-14.55'!M8</f>
        <v>-231.93844423168963</v>
      </c>
      <c r="W5" s="64">
        <f>'Scenario Int-14.55'!N8</f>
        <v>0.17152327026653777</v>
      </c>
      <c r="X5" s="64">
        <f>'Scenario Int-14.55'!O8</f>
        <v>0.76273995304515951</v>
      </c>
      <c r="Y5" s="65">
        <f>'Scenario Int-14.55'!P8</f>
        <v>6.5736776688302717E-2</v>
      </c>
      <c r="Z5" s="82">
        <f>'Scenario Int-14.55'!V8</f>
        <v>309.32664383561666</v>
      </c>
      <c r="AA5" s="64">
        <f>'Scenario Int-14.55'!W8</f>
        <v>1.0096930533117932E-2</v>
      </c>
      <c r="AB5" s="64">
        <f>'Scenario Int-14.55'!X8</f>
        <v>0.88691437802907924</v>
      </c>
      <c r="AC5" s="65">
        <f>'Scenario Int-14.55'!Y8</f>
        <v>0.10298869143780291</v>
      </c>
    </row>
    <row r="6" spans="1:29" x14ac:dyDescent="0.25">
      <c r="A6" s="69">
        <v>2</v>
      </c>
      <c r="B6" s="70" t="s">
        <v>79</v>
      </c>
      <c r="C6" s="63">
        <f>'Scenario 0.55'!D9</f>
        <v>692.4967279553415</v>
      </c>
      <c r="D6" s="64">
        <f>'Scenario 0.55'!E9</f>
        <v>0.1111</v>
      </c>
      <c r="E6" s="64">
        <f>'Scenario 0.55'!F9</f>
        <v>0.59819999999999995</v>
      </c>
      <c r="F6" s="65">
        <f>'Scenario 0.55'!G9</f>
        <v>0.29070000000000001</v>
      </c>
      <c r="G6" s="63">
        <f>'Scenario 0.55'!M9</f>
        <v>501.9427376146794</v>
      </c>
      <c r="H6" s="64">
        <f>'Scenario 0.55'!N9</f>
        <v>0.13962159922662615</v>
      </c>
      <c r="I6" s="64">
        <f>'Scenario 0.55'!O9</f>
        <v>0.62367076370667041</v>
      </c>
      <c r="J6" s="65">
        <f>'Scenario 0.55'!P9</f>
        <v>0.2367076370667035</v>
      </c>
      <c r="K6" s="63">
        <f>'Scenario 0.55'!V9</f>
        <v>1147.8872484952713</v>
      </c>
      <c r="L6" s="64">
        <f>'Scenario 0.55'!W9</f>
        <v>2.2617124394184167E-2</v>
      </c>
      <c r="M6" s="64">
        <f>'Scenario 0.55'!X9</f>
        <v>0.53029079159935377</v>
      </c>
      <c r="N6" s="65">
        <f>'Scenario 0.55'!Y9</f>
        <v>0.44709208400646205</v>
      </c>
      <c r="P6" s="69">
        <v>2</v>
      </c>
      <c r="Q6" s="70" t="s">
        <v>79</v>
      </c>
      <c r="R6" s="82">
        <f>'Scenario Int-14.55'!D9</f>
        <v>-118.4270816773778</v>
      </c>
      <c r="S6" s="64">
        <f>'Scenario Int-14.55'!E9</f>
        <v>0.14979999999999999</v>
      </c>
      <c r="T6" s="64">
        <f>'Scenario Int-14.55'!F9</f>
        <v>0.73409999999999997</v>
      </c>
      <c r="U6" s="65">
        <f>'Scenario Int-14.55'!G9</f>
        <v>0.11609999999999999</v>
      </c>
      <c r="V6" s="82">
        <f>'Scenario Int-14.55'!M9</f>
        <v>-181.70627532038046</v>
      </c>
      <c r="W6" s="64">
        <f>'Scenario Int-14.55'!N9</f>
        <v>0.18740505455047646</v>
      </c>
      <c r="X6" s="64">
        <f>'Scenario Int-14.55'!O9</f>
        <v>0.71564701008148046</v>
      </c>
      <c r="Y6" s="65">
        <f>'Scenario Int-14.55'!P9</f>
        <v>9.6947935368043081E-2</v>
      </c>
      <c r="Z6" s="82">
        <f>'Scenario Int-14.55'!V9</f>
        <v>238.82499999999996</v>
      </c>
      <c r="AA6" s="64">
        <f>'Scenario Int-14.55'!W9</f>
        <v>3.5945072697899837E-2</v>
      </c>
      <c r="AB6" s="64">
        <f>'Scenario Int-14.55'!X9</f>
        <v>0.7907915993537965</v>
      </c>
      <c r="AC6" s="65">
        <f>'Scenario Int-14.55'!Y9</f>
        <v>0.17326332794830371</v>
      </c>
    </row>
    <row r="7" spans="1:29" x14ac:dyDescent="0.25">
      <c r="A7" s="71">
        <v>3</v>
      </c>
      <c r="B7" s="72" t="s">
        <v>80</v>
      </c>
      <c r="C7" s="63">
        <f>'Scenario 0.55'!D10</f>
        <v>608.5477995911873</v>
      </c>
      <c r="D7" s="64">
        <f>'Scenario 0.55'!E10</f>
        <v>0.152</v>
      </c>
      <c r="E7" s="64">
        <f>'Scenario 0.55'!F10</f>
        <v>0.40350000000000003</v>
      </c>
      <c r="F7" s="65">
        <f>'Scenario 0.55'!G10</f>
        <v>0.44450000000000001</v>
      </c>
      <c r="G7" s="63">
        <f>'Scenario 0.55'!M10</f>
        <v>498.66397148676128</v>
      </c>
      <c r="H7" s="64">
        <f>'Scenario 0.55'!N10</f>
        <v>0.17083275790636651</v>
      </c>
      <c r="I7" s="64">
        <f>'Scenario 0.55'!O10</f>
        <v>0.45753348984946829</v>
      </c>
      <c r="J7" s="65">
        <f>'Scenario 0.55'!P10</f>
        <v>0.37163375224416517</v>
      </c>
      <c r="K7" s="63">
        <f>'Scenario 0.55'!V10</f>
        <v>839.71809962100735</v>
      </c>
      <c r="L7" s="64">
        <f>'Scenario 0.55'!W10</f>
        <v>9.1680129240710825E-2</v>
      </c>
      <c r="M7" s="64">
        <f>'Scenario 0.55'!X10</f>
        <v>0.25403877221324722</v>
      </c>
      <c r="N7" s="65">
        <f>'Scenario 0.55'!Y10</f>
        <v>0.65428109854604199</v>
      </c>
      <c r="P7" s="71">
        <v>3</v>
      </c>
      <c r="Q7" s="72" t="s">
        <v>80</v>
      </c>
      <c r="R7" s="82">
        <f>'Scenario Int-14.55'!D10</f>
        <v>-68.538117969797895</v>
      </c>
      <c r="S7" s="64">
        <f>'Scenario Int-14.55'!E10</f>
        <v>0.2782</v>
      </c>
      <c r="T7" s="64">
        <f>'Scenario Int-14.55'!F10</f>
        <v>0.52710000000000001</v>
      </c>
      <c r="U7" s="65">
        <f>'Scenario Int-14.55'!G10</f>
        <v>0.19470000000000001</v>
      </c>
      <c r="V7" s="82">
        <f>'Scenario Int-14.55'!M10</f>
        <v>-139.05446853516673</v>
      </c>
      <c r="W7" s="64">
        <f>'Scenario Int-14.55'!N10</f>
        <v>0.31584035354232842</v>
      </c>
      <c r="X7" s="64">
        <f>'Scenario Int-14.55'!O10</f>
        <v>0.52699903328269571</v>
      </c>
      <c r="Y7" s="65">
        <f>'Scenario Int-14.55'!P10</f>
        <v>0.15716061317497584</v>
      </c>
      <c r="Z7" s="82">
        <f>'Scenario Int-14.55'!V10</f>
        <v>170.83728298611092</v>
      </c>
      <c r="AA7" s="64">
        <f>'Scenario Int-14.55'!W10</f>
        <v>0.15024232633279483</v>
      </c>
      <c r="AB7" s="64">
        <f>'Scenario Int-14.55'!X10</f>
        <v>0.55210016155088859</v>
      </c>
      <c r="AC7" s="65">
        <f>'Scenario Int-14.55'!Y10</f>
        <v>0.29765751211631664</v>
      </c>
    </row>
    <row r="8" spans="1:29" ht="15.75" thickBot="1" x14ac:dyDescent="0.3">
      <c r="A8" s="73">
        <v>4</v>
      </c>
      <c r="B8" s="74" t="s">
        <v>81</v>
      </c>
      <c r="C8" s="66">
        <f>'Scenario 0.55'!D11</f>
        <v>542.57851465902399</v>
      </c>
      <c r="D8" s="67">
        <f>'Scenario 0.55'!E11</f>
        <v>0.25979999999999998</v>
      </c>
      <c r="E8" s="67">
        <f>'Scenario 0.55'!F11</f>
        <v>0.15970000000000001</v>
      </c>
      <c r="F8" s="68">
        <f>'Scenario 0.55'!G11</f>
        <v>0.58050000000000002</v>
      </c>
      <c r="G8" s="66">
        <f>'Scenario 0.55'!M11</f>
        <v>447.06321827411108</v>
      </c>
      <c r="H8" s="67">
        <f>'Scenario 0.55'!N11</f>
        <v>0.29139621599226628</v>
      </c>
      <c r="I8" s="67">
        <f>'Scenario 0.55'!O11</f>
        <v>0.18381439027758595</v>
      </c>
      <c r="J8" s="68">
        <f>'Scenario 0.55'!P11</f>
        <v>0.52478939373014777</v>
      </c>
      <c r="K8" s="66">
        <f>'Scenario 0.55'!V11</f>
        <v>776.73501120573678</v>
      </c>
      <c r="L8" s="67">
        <f>'Scenario 0.55'!W11</f>
        <v>0.16437802907915994</v>
      </c>
      <c r="M8" s="67">
        <f>'Scenario 0.55'!X11</f>
        <v>9.894991922455576E-2</v>
      </c>
      <c r="N8" s="68">
        <f>'Scenario 0.55'!Y11</f>
        <v>0.73667205169628436</v>
      </c>
      <c r="P8" s="73">
        <v>4</v>
      </c>
      <c r="Q8" s="74" t="s">
        <v>81</v>
      </c>
      <c r="R8" s="83">
        <f>'Scenario Int-14.55'!D11</f>
        <v>-73.832784638574438</v>
      </c>
      <c r="S8" s="67">
        <f>'Scenario Int-14.55'!E11</f>
        <v>0.45850000000000002</v>
      </c>
      <c r="T8" s="67">
        <f>'Scenario Int-14.55'!F11</f>
        <v>0.2429</v>
      </c>
      <c r="U8" s="68">
        <f>'Scenario Int-14.55'!G11</f>
        <v>0.29859999999999998</v>
      </c>
      <c r="V8" s="83">
        <f>'Scenario Int-14.55'!M11</f>
        <v>-121.41426330260424</v>
      </c>
      <c r="W8" s="67">
        <f>'Scenario Int-14.55'!N11</f>
        <v>0.52478939373014777</v>
      </c>
      <c r="X8" s="67">
        <f>'Scenario Int-14.55'!O11</f>
        <v>0.19500069051236019</v>
      </c>
      <c r="Y8" s="68">
        <f>'Scenario Int-14.55'!P11</f>
        <v>0.28020991575749205</v>
      </c>
      <c r="Z8" s="83">
        <f>'Scenario Int-14.55'!V11</f>
        <v>121.03261631827365</v>
      </c>
      <c r="AA8" s="67">
        <f>'Scenario Int-14.55'!W11</f>
        <v>0.24192245557350567</v>
      </c>
      <c r="AB8" s="67">
        <f>'Scenario Int-14.55'!X11</f>
        <v>0.422859450726979</v>
      </c>
      <c r="AC8" s="68">
        <f>'Scenario Int-14.55'!Y11</f>
        <v>0.33521809369951533</v>
      </c>
    </row>
    <row r="9" spans="1:29" x14ac:dyDescent="0.25">
      <c r="A9" s="79"/>
      <c r="B9" s="79"/>
      <c r="C9" s="79"/>
      <c r="D9" s="79"/>
      <c r="E9" s="79"/>
      <c r="F9" s="79"/>
      <c r="G9" s="79"/>
      <c r="H9" s="79"/>
      <c r="I9" s="79"/>
      <c r="J9" s="79"/>
      <c r="K9" s="79"/>
      <c r="L9" s="79"/>
      <c r="M9" s="79"/>
      <c r="N9" s="79"/>
      <c r="P9" s="79"/>
      <c r="Q9" s="79"/>
      <c r="R9" s="79"/>
      <c r="S9" s="79"/>
      <c r="T9" s="79"/>
      <c r="U9" s="79"/>
      <c r="V9" s="79"/>
      <c r="W9" s="79"/>
      <c r="X9" s="79"/>
      <c r="Y9" s="79"/>
      <c r="Z9" s="79"/>
      <c r="AA9" s="79"/>
      <c r="AB9" s="79"/>
      <c r="AC9" s="79"/>
    </row>
    <row r="10" spans="1:29" ht="15.75" thickBot="1" x14ac:dyDescent="0.3">
      <c r="A10" s="79"/>
      <c r="B10" s="79"/>
      <c r="C10" s="79"/>
      <c r="D10" s="79"/>
      <c r="E10" s="79"/>
      <c r="F10" s="79"/>
      <c r="G10" s="79"/>
      <c r="H10" s="79"/>
      <c r="I10" s="79"/>
      <c r="J10" s="79"/>
      <c r="K10" s="79"/>
      <c r="L10" s="79"/>
      <c r="M10" s="79"/>
      <c r="N10" s="79"/>
      <c r="P10" s="79"/>
      <c r="Q10" s="79"/>
      <c r="R10" s="79"/>
      <c r="S10" s="79"/>
      <c r="T10" s="79"/>
      <c r="U10" s="79"/>
      <c r="V10" s="79"/>
      <c r="W10" s="79"/>
      <c r="X10" s="79"/>
      <c r="Y10" s="79"/>
      <c r="Z10" s="79"/>
      <c r="AA10" s="79"/>
      <c r="AB10" s="79"/>
      <c r="AC10" s="79"/>
    </row>
    <row r="11" spans="1:29" ht="24.75" customHeight="1" thickBot="1" x14ac:dyDescent="0.3">
      <c r="A11" s="239" t="s">
        <v>174</v>
      </c>
      <c r="B11" s="240"/>
      <c r="C11" s="241" t="s">
        <v>86</v>
      </c>
      <c r="D11" s="242"/>
      <c r="E11" s="242"/>
      <c r="F11" s="243"/>
      <c r="G11" s="241" t="s">
        <v>85</v>
      </c>
      <c r="H11" s="242"/>
      <c r="I11" s="242"/>
      <c r="J11" s="243"/>
      <c r="K11" s="244"/>
      <c r="L11" s="244"/>
      <c r="M11" s="244"/>
      <c r="N11" s="244"/>
      <c r="P11" s="239" t="s">
        <v>175</v>
      </c>
      <c r="Q11" s="240"/>
      <c r="R11" s="241" t="s">
        <v>86</v>
      </c>
      <c r="S11" s="242"/>
      <c r="T11" s="242"/>
      <c r="U11" s="243"/>
      <c r="V11" s="241" t="s">
        <v>85</v>
      </c>
      <c r="W11" s="242"/>
      <c r="X11" s="242"/>
      <c r="Y11" s="243"/>
      <c r="Z11" s="244"/>
      <c r="AA11" s="244"/>
      <c r="AB11" s="244"/>
      <c r="AC11" s="244"/>
    </row>
    <row r="12" spans="1:29" x14ac:dyDescent="0.25">
      <c r="A12" s="80"/>
      <c r="B12" s="81"/>
      <c r="C12" s="249" t="s">
        <v>83</v>
      </c>
      <c r="D12" s="25" t="s">
        <v>1</v>
      </c>
      <c r="E12" s="26" t="s">
        <v>2</v>
      </c>
      <c r="F12" s="61" t="s">
        <v>1</v>
      </c>
      <c r="G12" s="249" t="s">
        <v>83</v>
      </c>
      <c r="H12" s="25" t="s">
        <v>1</v>
      </c>
      <c r="I12" s="26" t="s">
        <v>2</v>
      </c>
      <c r="J12" s="61" t="s">
        <v>1</v>
      </c>
      <c r="K12" s="245"/>
      <c r="L12" s="75"/>
      <c r="M12" s="76"/>
      <c r="N12" s="75"/>
      <c r="P12" s="80"/>
      <c r="Q12" s="81"/>
      <c r="R12" s="249" t="s">
        <v>83</v>
      </c>
      <c r="S12" s="25" t="s">
        <v>1</v>
      </c>
      <c r="T12" s="26" t="s">
        <v>2</v>
      </c>
      <c r="U12" s="61" t="s">
        <v>1</v>
      </c>
      <c r="V12" s="249" t="s">
        <v>83</v>
      </c>
      <c r="W12" s="25" t="s">
        <v>1</v>
      </c>
      <c r="X12" s="26" t="s">
        <v>2</v>
      </c>
      <c r="Y12" s="61" t="s">
        <v>1</v>
      </c>
      <c r="Z12" s="245"/>
      <c r="AA12" s="75"/>
      <c r="AB12" s="76"/>
      <c r="AC12" s="75"/>
    </row>
    <row r="13" spans="1:29" x14ac:dyDescent="0.25">
      <c r="A13" s="250" t="s">
        <v>77</v>
      </c>
      <c r="B13" s="251"/>
      <c r="C13" s="250"/>
      <c r="D13" s="27" t="s">
        <v>5</v>
      </c>
      <c r="E13" s="27" t="s">
        <v>6</v>
      </c>
      <c r="F13" s="62" t="s">
        <v>7</v>
      </c>
      <c r="G13" s="250"/>
      <c r="H13" s="27" t="s">
        <v>5</v>
      </c>
      <c r="I13" s="27" t="s">
        <v>6</v>
      </c>
      <c r="J13" s="62" t="s">
        <v>7</v>
      </c>
      <c r="K13" s="246"/>
      <c r="L13" s="75"/>
      <c r="M13" s="75"/>
      <c r="N13" s="75"/>
      <c r="P13" s="250" t="s">
        <v>77</v>
      </c>
      <c r="Q13" s="251"/>
      <c r="R13" s="250"/>
      <c r="S13" s="27" t="s">
        <v>5</v>
      </c>
      <c r="T13" s="27" t="s">
        <v>6</v>
      </c>
      <c r="U13" s="62" t="s">
        <v>7</v>
      </c>
      <c r="V13" s="250"/>
      <c r="W13" s="27" t="s">
        <v>5</v>
      </c>
      <c r="X13" s="27" t="s">
        <v>6</v>
      </c>
      <c r="Y13" s="62" t="s">
        <v>7</v>
      </c>
      <c r="Z13" s="246"/>
      <c r="AA13" s="75"/>
      <c r="AB13" s="75"/>
      <c r="AC13" s="75"/>
    </row>
    <row r="14" spans="1:29" x14ac:dyDescent="0.25">
      <c r="A14" s="69">
        <v>1</v>
      </c>
      <c r="B14" s="70" t="s">
        <v>78</v>
      </c>
      <c r="C14" s="63">
        <f>'Scenario 0.55'!M23</f>
        <v>479.20732544378666</v>
      </c>
      <c r="D14" s="64">
        <f>'Scenario 0.55'!N23</f>
        <v>0.10584810796507012</v>
      </c>
      <c r="E14" s="64">
        <f>'Scenario 0.55'!O23</f>
        <v>0.77639587192378934</v>
      </c>
      <c r="F14" s="65">
        <f>'Scenario 0.55'!P23</f>
        <v>0.11775602011114052</v>
      </c>
      <c r="G14" s="63">
        <f>'Scenario 0.55'!M38</f>
        <v>426.03571891191694</v>
      </c>
      <c r="H14" s="64">
        <f>'Scenario 0.55'!N38</f>
        <v>0.2073945696129405</v>
      </c>
      <c r="I14" s="64">
        <f>'Scenario 0.55'!O38</f>
        <v>0.55401502021952631</v>
      </c>
      <c r="J14" s="65">
        <f>'Scenario 0.55'!P38</f>
        <v>0.23859041016753321</v>
      </c>
      <c r="K14" s="78"/>
      <c r="L14" s="77"/>
      <c r="M14" s="77"/>
      <c r="N14" s="77"/>
      <c r="P14" s="69">
        <v>1</v>
      </c>
      <c r="Q14" s="70" t="s">
        <v>78</v>
      </c>
      <c r="R14" s="82">
        <f>'Scenario Int-14.55'!M23</f>
        <v>-677.55359477124148</v>
      </c>
      <c r="S14" s="64">
        <f>'Scenario Int-14.55'!N23</f>
        <v>0.13680867954485312</v>
      </c>
      <c r="T14" s="64">
        <f>'Scenario Int-14.55'!O23</f>
        <v>0.84334480021169622</v>
      </c>
      <c r="U14" s="65">
        <f>'Scenario Int-14.55'!P23</f>
        <v>1.9846520243450648E-2</v>
      </c>
      <c r="V14" s="82">
        <f>'Scenario Int-14.55'!M38</f>
        <v>-47.296283006093461</v>
      </c>
      <c r="W14" s="64">
        <f>'Scenario Int-14.55'!N38</f>
        <v>0.20941652224147891</v>
      </c>
      <c r="X14" s="64">
        <f>'Scenario Int-14.55'!O38</f>
        <v>0.67475447718082038</v>
      </c>
      <c r="Y14" s="65">
        <f>'Scenario Int-14.55'!P38</f>
        <v>0.11582900057770075</v>
      </c>
      <c r="Z14" s="78"/>
      <c r="AA14" s="77"/>
      <c r="AB14" s="77"/>
      <c r="AC14" s="77"/>
    </row>
    <row r="15" spans="1:29" x14ac:dyDescent="0.25">
      <c r="A15" s="69">
        <v>2</v>
      </c>
      <c r="B15" s="70" t="s">
        <v>79</v>
      </c>
      <c r="C15" s="63">
        <f>'Scenario 0.55'!M24</f>
        <v>531.75851711026701</v>
      </c>
      <c r="D15" s="64">
        <f>'Scenario 0.55'!N24</f>
        <v>9.5792537708388456E-2</v>
      </c>
      <c r="E15" s="64">
        <f>'Scenario 0.55'!O24</f>
        <v>0.7216194760518656</v>
      </c>
      <c r="F15" s="65">
        <f>'Scenario 0.55'!P24</f>
        <v>0.18258798623974595</v>
      </c>
      <c r="G15" s="63">
        <f>'Scenario 0.55'!M39</f>
        <v>483.19426180513989</v>
      </c>
      <c r="H15" s="64">
        <f>'Scenario 0.55'!N39</f>
        <v>0.18746389370306182</v>
      </c>
      <c r="I15" s="64">
        <f>'Scenario 0.55'!O39</f>
        <v>0.51675332177931832</v>
      </c>
      <c r="J15" s="65">
        <f>'Scenario 0.55'!P39</f>
        <v>0.29578278451761986</v>
      </c>
      <c r="K15" s="78"/>
      <c r="L15" s="77"/>
      <c r="M15" s="77"/>
      <c r="N15" s="77"/>
      <c r="P15" s="69">
        <v>2</v>
      </c>
      <c r="Q15" s="70" t="s">
        <v>79</v>
      </c>
      <c r="R15" s="82">
        <f>'Scenario Int-14.55'!M24</f>
        <v>-493.47938650306719</v>
      </c>
      <c r="S15" s="64">
        <f>'Scenario Int-14.55'!N24</f>
        <v>0.1542736173590897</v>
      </c>
      <c r="T15" s="64">
        <f>'Scenario Int-14.55'!O24</f>
        <v>0.78989150568933575</v>
      </c>
      <c r="U15" s="65">
        <f>'Scenario Int-14.55'!P24</f>
        <v>5.5834876951574491E-2</v>
      </c>
      <c r="V15" s="82">
        <f>'Scenario Int-14.55'!M39</f>
        <v>-23.292880299251898</v>
      </c>
      <c r="W15" s="64">
        <f>'Scenario Int-14.55'!N39</f>
        <v>0.22357019064124783</v>
      </c>
      <c r="X15" s="64">
        <f>'Scenario Int-14.55'!O39</f>
        <v>0.63460427498555749</v>
      </c>
      <c r="Y15" s="65">
        <f>'Scenario Int-14.55'!P39</f>
        <v>0.14182553437319467</v>
      </c>
      <c r="Z15" s="78"/>
      <c r="AA15" s="77"/>
      <c r="AB15" s="77"/>
      <c r="AC15" s="77"/>
    </row>
    <row r="16" spans="1:29" x14ac:dyDescent="0.25">
      <c r="A16" s="71">
        <v>3</v>
      </c>
      <c r="B16" s="72" t="s">
        <v>80</v>
      </c>
      <c r="C16" s="63">
        <f>'Scenario 0.55'!M25</f>
        <v>510.61592074592045</v>
      </c>
      <c r="D16" s="64">
        <f>'Scenario 0.55'!N25</f>
        <v>0.12013760254035459</v>
      </c>
      <c r="E16" s="64">
        <f>'Scenario 0.55'!O25</f>
        <v>0.54591161682984923</v>
      </c>
      <c r="F16" s="65">
        <f>'Scenario 0.55'!P25</f>
        <v>0.33395078062979622</v>
      </c>
      <c r="G16" s="63">
        <f>'Scenario 0.55'!M40</f>
        <v>489.39202531645674</v>
      </c>
      <c r="H16" s="64">
        <f>'Scenario 0.55'!N40</f>
        <v>0.22616984402079723</v>
      </c>
      <c r="I16" s="64">
        <f>'Scenario 0.55'!O40</f>
        <v>0.36106296938186022</v>
      </c>
      <c r="J16" s="65">
        <f>'Scenario 0.55'!P40</f>
        <v>0.41276718659734257</v>
      </c>
      <c r="K16" s="78"/>
      <c r="L16" s="77"/>
      <c r="M16" s="77"/>
      <c r="N16" s="77"/>
      <c r="P16" s="71">
        <v>3</v>
      </c>
      <c r="Q16" s="72" t="s">
        <v>80</v>
      </c>
      <c r="R16" s="82">
        <f>'Scenario Int-14.55'!M25</f>
        <v>-341.60659348441942</v>
      </c>
      <c r="S16" s="64">
        <f>'Scenario Int-14.55'!N25</f>
        <v>0.25826938343477113</v>
      </c>
      <c r="T16" s="64">
        <f>'Scenario Int-14.55'!O25</f>
        <v>0.63323630590103197</v>
      </c>
      <c r="U16" s="65">
        <f>'Scenario Int-14.55'!P25</f>
        <v>0.10849431066419687</v>
      </c>
      <c r="V16" s="82">
        <f>'Scenario Int-14.55'!M40</f>
        <v>-18.37784388185651</v>
      </c>
      <c r="W16" s="64">
        <f>'Scenario Int-14.55'!N40</f>
        <v>0.378682842287695</v>
      </c>
      <c r="X16" s="64">
        <f>'Scenario Int-14.55'!O40</f>
        <v>0.41103408434430966</v>
      </c>
      <c r="Y16" s="65">
        <f>'Scenario Int-14.55'!P40</f>
        <v>0.21028307336799537</v>
      </c>
      <c r="Z16" s="78"/>
      <c r="AA16" s="77"/>
      <c r="AB16" s="77"/>
      <c r="AC16" s="77"/>
    </row>
    <row r="17" spans="1:29" ht="15.75" thickBot="1" x14ac:dyDescent="0.3">
      <c r="A17" s="73">
        <v>4</v>
      </c>
      <c r="B17" s="74" t="s">
        <v>81</v>
      </c>
      <c r="C17" s="66">
        <f>'Scenario 0.55'!M26</f>
        <v>418.56558033161787</v>
      </c>
      <c r="D17" s="67">
        <f>'Scenario 0.55'!N26</f>
        <v>0.30934109552791744</v>
      </c>
      <c r="E17" s="67">
        <f>'Scenario 0.55'!O26</f>
        <v>7.4358295845461719E-2</v>
      </c>
      <c r="F17" s="68">
        <f>'Scenario 0.55'!P26</f>
        <v>0.61630060862662084</v>
      </c>
      <c r="G17" s="66">
        <f>'Scenario 0.55'!M41</f>
        <v>488.39188225538982</v>
      </c>
      <c r="H17" s="67">
        <f>'Scenario 0.55'!N41</f>
        <v>0.27180820335066436</v>
      </c>
      <c r="I17" s="67">
        <f>'Scenario 0.55'!O41</f>
        <v>0.30329289428076256</v>
      </c>
      <c r="J17" s="68">
        <f>'Scenario 0.55'!P41</f>
        <v>0.42489890236857308</v>
      </c>
      <c r="K17" s="78"/>
      <c r="L17" s="77"/>
      <c r="M17" s="77"/>
      <c r="N17" s="77"/>
      <c r="P17" s="73">
        <v>4</v>
      </c>
      <c r="Q17" s="74" t="s">
        <v>81</v>
      </c>
      <c r="R17" s="83">
        <f>'Scenario Int-14.55'!M26</f>
        <v>-149.16441084165459</v>
      </c>
      <c r="S17" s="67">
        <f>'Scenario Int-14.55'!N26</f>
        <v>0.59407250595395611</v>
      </c>
      <c r="T17" s="67">
        <f>'Scenario Int-14.55'!O26</f>
        <v>7.9650701243715205E-2</v>
      </c>
      <c r="U17" s="68">
        <f>'Scenario Int-14.55'!P26</f>
        <v>0.32627679280232869</v>
      </c>
      <c r="V17" s="83">
        <f>'Scenario Int-14.55'!M41</f>
        <v>-85.094522031366665</v>
      </c>
      <c r="W17" s="67">
        <f>'Scenario Int-14.55'!N41</f>
        <v>0.44916233391103411</v>
      </c>
      <c r="X17" s="67">
        <f>'Scenario Int-14.55'!O41</f>
        <v>0.32091276718659734</v>
      </c>
      <c r="Y17" s="68">
        <f>'Scenario Int-14.55'!P41</f>
        <v>0.22992489890236859</v>
      </c>
      <c r="Z17" s="78"/>
      <c r="AA17" s="77"/>
      <c r="AB17" s="77"/>
      <c r="AC17" s="77"/>
    </row>
    <row r="18" spans="1:29" x14ac:dyDescent="0.25">
      <c r="A18" s="79"/>
      <c r="B18" s="79"/>
      <c r="C18" s="79"/>
      <c r="D18" s="79"/>
      <c r="E18" s="79"/>
      <c r="F18" s="79"/>
      <c r="G18" s="79"/>
      <c r="H18" s="79"/>
      <c r="I18" s="79"/>
      <c r="J18" s="79"/>
      <c r="K18" s="79"/>
      <c r="L18" s="79"/>
      <c r="M18" s="79"/>
      <c r="N18" s="79"/>
      <c r="P18" s="79"/>
      <c r="Q18" s="79"/>
      <c r="R18" s="79"/>
      <c r="S18" s="79"/>
      <c r="T18" s="79"/>
      <c r="U18" s="79"/>
      <c r="V18" s="79"/>
      <c r="W18" s="79"/>
      <c r="X18" s="79"/>
      <c r="Y18" s="79"/>
      <c r="Z18" s="79"/>
      <c r="AA18" s="79"/>
      <c r="AB18" s="79"/>
      <c r="AC18" s="79"/>
    </row>
    <row r="19" spans="1:29" ht="15.75" thickBot="1" x14ac:dyDescent="0.3">
      <c r="A19" s="79"/>
      <c r="B19" s="79"/>
      <c r="C19" s="79"/>
      <c r="D19" s="79"/>
      <c r="E19" s="79"/>
      <c r="F19" s="79"/>
      <c r="G19" s="79"/>
      <c r="H19" s="79"/>
      <c r="I19" s="79"/>
      <c r="J19" s="79"/>
      <c r="K19" s="79"/>
      <c r="L19" s="79"/>
      <c r="M19" s="79"/>
      <c r="N19" s="79"/>
      <c r="P19" s="79"/>
      <c r="Q19" s="79"/>
      <c r="R19" s="79"/>
      <c r="S19" s="79"/>
      <c r="T19" s="79"/>
      <c r="U19" s="79"/>
      <c r="V19" s="79"/>
      <c r="W19" s="79"/>
      <c r="X19" s="79"/>
      <c r="Y19" s="79"/>
      <c r="Z19" s="79"/>
      <c r="AA19" s="79"/>
      <c r="AB19" s="79"/>
      <c r="AC19" s="79"/>
    </row>
    <row r="20" spans="1:29" ht="24.75" customHeight="1" thickBot="1" x14ac:dyDescent="0.3">
      <c r="A20" s="239" t="s">
        <v>174</v>
      </c>
      <c r="B20" s="240"/>
      <c r="C20" s="241" t="s">
        <v>87</v>
      </c>
      <c r="D20" s="242"/>
      <c r="E20" s="242"/>
      <c r="F20" s="243"/>
      <c r="G20" s="241" t="s">
        <v>88</v>
      </c>
      <c r="H20" s="242"/>
      <c r="I20" s="242"/>
      <c r="J20" s="243"/>
      <c r="K20" s="79"/>
      <c r="L20" s="79"/>
      <c r="M20" s="79"/>
      <c r="N20" s="79"/>
      <c r="P20" s="239" t="s">
        <v>175</v>
      </c>
      <c r="Q20" s="240"/>
      <c r="R20" s="241" t="s">
        <v>87</v>
      </c>
      <c r="S20" s="242"/>
      <c r="T20" s="242"/>
      <c r="U20" s="243"/>
      <c r="V20" s="241" t="s">
        <v>88</v>
      </c>
      <c r="W20" s="242"/>
      <c r="X20" s="242"/>
      <c r="Y20" s="243"/>
      <c r="Z20" s="79"/>
      <c r="AA20" s="79"/>
      <c r="AB20" s="79"/>
      <c r="AC20" s="79"/>
    </row>
    <row r="21" spans="1:29" x14ac:dyDescent="0.25">
      <c r="A21" s="80"/>
      <c r="B21" s="81"/>
      <c r="C21" s="249" t="s">
        <v>83</v>
      </c>
      <c r="D21" s="25" t="s">
        <v>1</v>
      </c>
      <c r="E21" s="26" t="s">
        <v>2</v>
      </c>
      <c r="F21" s="61" t="s">
        <v>1</v>
      </c>
      <c r="G21" s="249" t="s">
        <v>83</v>
      </c>
      <c r="H21" s="25" t="s">
        <v>1</v>
      </c>
      <c r="I21" s="26" t="s">
        <v>2</v>
      </c>
      <c r="J21" s="61" t="s">
        <v>1</v>
      </c>
      <c r="K21" s="79"/>
      <c r="L21" s="79"/>
      <c r="M21" s="79"/>
      <c r="N21" s="79"/>
      <c r="P21" s="80"/>
      <c r="Q21" s="81"/>
      <c r="R21" s="249" t="s">
        <v>83</v>
      </c>
      <c r="S21" s="25" t="s">
        <v>1</v>
      </c>
      <c r="T21" s="26" t="s">
        <v>2</v>
      </c>
      <c r="U21" s="61" t="s">
        <v>1</v>
      </c>
      <c r="V21" s="249" t="s">
        <v>83</v>
      </c>
      <c r="W21" s="25" t="s">
        <v>1</v>
      </c>
      <c r="X21" s="26" t="s">
        <v>2</v>
      </c>
      <c r="Y21" s="61" t="s">
        <v>1</v>
      </c>
      <c r="Z21" s="79"/>
      <c r="AA21" s="79"/>
      <c r="AB21" s="79"/>
      <c r="AC21" s="79"/>
    </row>
    <row r="22" spans="1:29" x14ac:dyDescent="0.25">
      <c r="A22" s="250" t="s">
        <v>77</v>
      </c>
      <c r="B22" s="251"/>
      <c r="C22" s="250"/>
      <c r="D22" s="27" t="s">
        <v>5</v>
      </c>
      <c r="E22" s="27" t="s">
        <v>6</v>
      </c>
      <c r="F22" s="62" t="s">
        <v>7</v>
      </c>
      <c r="G22" s="250"/>
      <c r="H22" s="27" t="s">
        <v>5</v>
      </c>
      <c r="I22" s="27" t="s">
        <v>6</v>
      </c>
      <c r="J22" s="62" t="s">
        <v>7</v>
      </c>
      <c r="K22" s="79"/>
      <c r="L22" s="79"/>
      <c r="M22" s="79"/>
      <c r="N22" s="79"/>
      <c r="P22" s="250" t="s">
        <v>77</v>
      </c>
      <c r="Q22" s="251"/>
      <c r="R22" s="250"/>
      <c r="S22" s="27" t="s">
        <v>5</v>
      </c>
      <c r="T22" s="27" t="s">
        <v>6</v>
      </c>
      <c r="U22" s="62" t="s">
        <v>7</v>
      </c>
      <c r="V22" s="250"/>
      <c r="W22" s="27" t="s">
        <v>5</v>
      </c>
      <c r="X22" s="27" t="s">
        <v>6</v>
      </c>
      <c r="Y22" s="62" t="s">
        <v>7</v>
      </c>
      <c r="Z22" s="79"/>
      <c r="AA22" s="79"/>
      <c r="AB22" s="79"/>
      <c r="AC22" s="79"/>
    </row>
    <row r="23" spans="1:29" x14ac:dyDescent="0.25">
      <c r="A23" s="69">
        <v>1</v>
      </c>
      <c r="B23" s="70" t="s">
        <v>78</v>
      </c>
      <c r="C23" s="63">
        <f>'Scenario 0.55'!V23</f>
        <v>1369.0064415584402</v>
      </c>
      <c r="D23" s="64">
        <f>'Scenario 0.55'!W23</f>
        <v>2.0134228187919462E-2</v>
      </c>
      <c r="E23" s="64">
        <f>'Scenario 0.55'!X23</f>
        <v>0.71290082028337065</v>
      </c>
      <c r="F23" s="65">
        <f>'Scenario 0.55'!Y23</f>
        <v>0.26696495152870992</v>
      </c>
      <c r="G23" s="63">
        <f>'Scenario 0.55'!V38</f>
        <v>1157.9492055267701</v>
      </c>
      <c r="H23" s="64">
        <f>'Scenario 0.55'!W38</f>
        <v>1.4977973568281937E-2</v>
      </c>
      <c r="I23" s="64">
        <f>'Scenario 0.55'!X38</f>
        <v>0.4898678414096917</v>
      </c>
      <c r="J23" s="65">
        <f>'Scenario 0.55'!Y38</f>
        <v>0.49515418502202641</v>
      </c>
      <c r="K23" s="79"/>
      <c r="L23" s="79"/>
      <c r="M23" s="79"/>
      <c r="N23" s="79"/>
      <c r="P23" s="69">
        <v>1</v>
      </c>
      <c r="Q23" s="70" t="s">
        <v>78</v>
      </c>
      <c r="R23" s="82">
        <f>'Scenario Int-14.55'!V23</f>
        <v>202.62497297297304</v>
      </c>
      <c r="S23" s="64">
        <f>'Scenario Int-14.55'!W23</f>
        <v>1.5659955257270694E-2</v>
      </c>
      <c r="T23" s="64">
        <f>'Scenario Int-14.55'!X23</f>
        <v>0.86428038777032068</v>
      </c>
      <c r="U23" s="65">
        <f>'Scenario Int-14.55'!Y23</f>
        <v>0.12005965697240865</v>
      </c>
      <c r="V23" s="82">
        <f>'Scenario Int-14.55'!V38</f>
        <v>493.81084112149534</v>
      </c>
      <c r="W23" s="64">
        <f>'Scenario Int-14.55'!W38</f>
        <v>3.524229074889868E-3</v>
      </c>
      <c r="X23" s="64">
        <f>'Scenario Int-14.55'!X38</f>
        <v>0.91365638766519819</v>
      </c>
      <c r="Y23" s="65">
        <f>'Scenario Int-14.55'!Y38</f>
        <v>8.2819383259911894E-2</v>
      </c>
      <c r="Z23" s="79"/>
      <c r="AA23" s="79"/>
      <c r="AB23" s="79"/>
      <c r="AC23" s="79"/>
    </row>
    <row r="24" spans="1:29" x14ac:dyDescent="0.25">
      <c r="A24" s="69">
        <v>2</v>
      </c>
      <c r="B24" s="70" t="s">
        <v>79</v>
      </c>
      <c r="C24" s="63">
        <f>'Scenario 0.55'!V24</f>
        <v>1176.3799999999987</v>
      </c>
      <c r="D24" s="64">
        <f>'Scenario 0.55'!W24</f>
        <v>2.3117076808351976E-2</v>
      </c>
      <c r="E24" s="64">
        <f>'Scenario 0.55'!X24</f>
        <v>0.61521252796420578</v>
      </c>
      <c r="F24" s="65">
        <f>'Scenario 0.55'!Y24</f>
        <v>0.36167039522744221</v>
      </c>
      <c r="G24" s="63">
        <f>'Scenario 0.55'!V39</f>
        <v>1125.1635085007747</v>
      </c>
      <c r="H24" s="64">
        <f>'Scenario 0.55'!W39</f>
        <v>2.2026431718061675E-2</v>
      </c>
      <c r="I24" s="64">
        <f>'Scenario 0.55'!X39</f>
        <v>0.42995594713656393</v>
      </c>
      <c r="J24" s="65">
        <f>'Scenario 0.55'!Y39</f>
        <v>0.54801762114537445</v>
      </c>
      <c r="K24" s="79"/>
      <c r="L24" s="79"/>
      <c r="M24" s="79"/>
      <c r="N24" s="79"/>
      <c r="P24" s="69">
        <v>2</v>
      </c>
      <c r="Q24" s="70" t="s">
        <v>79</v>
      </c>
      <c r="R24" s="82">
        <f>'Scenario Int-14.55'!V24</f>
        <v>152.59373961218839</v>
      </c>
      <c r="S24" s="64">
        <f>'Scenario Int-14.55'!W24</f>
        <v>5.145413870246085E-2</v>
      </c>
      <c r="T24" s="64">
        <f>'Scenario Int-14.55'!X24</f>
        <v>0.73228933631618198</v>
      </c>
      <c r="U24" s="65">
        <f>'Scenario Int-14.55'!Y24</f>
        <v>0.2162565249813572</v>
      </c>
      <c r="V24" s="82">
        <f>'Scenario Int-14.55'!V39</f>
        <v>403.53126984126965</v>
      </c>
      <c r="W24" s="64">
        <f>'Scenario Int-14.55'!W39</f>
        <v>1.7621145374449341E-2</v>
      </c>
      <c r="X24" s="64">
        <f>'Scenario Int-14.55'!X39</f>
        <v>0.85991189427312775</v>
      </c>
      <c r="Y24" s="65">
        <f>'Scenario Int-14.55'!Y39</f>
        <v>0.12246696035242291</v>
      </c>
      <c r="Z24" s="79"/>
      <c r="AA24" s="79"/>
      <c r="AB24" s="79"/>
      <c r="AC24" s="79"/>
    </row>
    <row r="25" spans="1:29" x14ac:dyDescent="0.25">
      <c r="A25" s="71">
        <v>3</v>
      </c>
      <c r="B25" s="72" t="s">
        <v>80</v>
      </c>
      <c r="C25" s="63">
        <f>'Scenario 0.55'!V25</f>
        <v>783.37775210084067</v>
      </c>
      <c r="D25" s="64">
        <f>'Scenario 0.55'!W25</f>
        <v>7.755406413124534E-2</v>
      </c>
      <c r="E25" s="64">
        <f>'Scenario 0.55'!X25</f>
        <v>0.29008202833706187</v>
      </c>
      <c r="F25" s="65">
        <f>'Scenario 0.55'!Y25</f>
        <v>0.6323639075316928</v>
      </c>
      <c r="G25" s="63">
        <f>'Scenario 0.55'!V40</f>
        <v>899.64660335195549</v>
      </c>
      <c r="H25" s="64">
        <f>'Scenario 0.55'!W40</f>
        <v>0.10837004405286343</v>
      </c>
      <c r="I25" s="64">
        <f>'Scenario 0.55'!X40</f>
        <v>0.21145374449339205</v>
      </c>
      <c r="J25" s="65">
        <f>'Scenario 0.55'!Y40</f>
        <v>0.68017621145374452</v>
      </c>
      <c r="K25" s="79"/>
      <c r="L25" s="79"/>
      <c r="M25" s="79"/>
      <c r="N25" s="79"/>
      <c r="P25" s="71">
        <v>3</v>
      </c>
      <c r="Q25" s="72" t="s">
        <v>80</v>
      </c>
      <c r="R25" s="82">
        <f>'Scenario Int-14.55'!V25</f>
        <v>12.542293333333337</v>
      </c>
      <c r="S25" s="64">
        <f>'Scenario Int-14.55'!W25</f>
        <v>0.21923937360178972</v>
      </c>
      <c r="T25" s="64">
        <f>'Scenario Int-14.55'!X25</f>
        <v>0.44146159582401195</v>
      </c>
      <c r="U25" s="65">
        <f>'Scenario Int-14.55'!Y25</f>
        <v>0.33929903057419836</v>
      </c>
      <c r="V25" s="82">
        <f>'Scenario Int-14.55'!V40</f>
        <v>466.16375621890523</v>
      </c>
      <c r="W25" s="64">
        <f>'Scenario Int-14.55'!W40</f>
        <v>6.8722466960352419E-2</v>
      </c>
      <c r="X25" s="64">
        <f>'Scenario Int-14.55'!X40</f>
        <v>0.68281938325991187</v>
      </c>
      <c r="Y25" s="65">
        <f>'Scenario Int-14.55'!Y40</f>
        <v>0.24845814977973568</v>
      </c>
      <c r="Z25" s="79"/>
      <c r="AA25" s="79"/>
      <c r="AB25" s="79"/>
      <c r="AC25" s="79"/>
    </row>
    <row r="26" spans="1:29" ht="15.75" thickBot="1" x14ac:dyDescent="0.3">
      <c r="A26" s="73">
        <v>4</v>
      </c>
      <c r="B26" s="74" t="s">
        <v>81</v>
      </c>
      <c r="C26" s="66">
        <f>'Scenario 0.55'!V26</f>
        <v>677.24706201550509</v>
      </c>
      <c r="D26" s="67">
        <f>'Scenario 0.55'!W26</f>
        <v>0.17151379567486949</v>
      </c>
      <c r="E26" s="67">
        <f>'Scenario 0.55'!X26</f>
        <v>3.8031319910514561E-2</v>
      </c>
      <c r="F26" s="68">
        <f>'Scenario 0.55'!Y26</f>
        <v>0.79045488441461598</v>
      </c>
      <c r="G26" s="66">
        <f>'Scenario 0.55'!V41</f>
        <v>913.12125398512251</v>
      </c>
      <c r="H26" s="67">
        <f>'Scenario 0.55'!W41</f>
        <v>0.15594713656387665</v>
      </c>
      <c r="I26" s="67">
        <f>'Scenario 0.55'!X41</f>
        <v>0.1709251101321585</v>
      </c>
      <c r="J26" s="68">
        <f>'Scenario 0.55'!Y41</f>
        <v>0.67312775330396479</v>
      </c>
      <c r="K26" s="79"/>
      <c r="L26" s="79"/>
      <c r="M26" s="79"/>
      <c r="N26" s="79"/>
      <c r="P26" s="73">
        <v>4</v>
      </c>
      <c r="Q26" s="74" t="s">
        <v>81</v>
      </c>
      <c r="R26" s="83">
        <f>'Scenario Int-14.55'!V26</f>
        <v>-82.149096244131471</v>
      </c>
      <c r="S26" s="67">
        <f>'Scenario Int-14.55'!W26</f>
        <v>0.29008202833706187</v>
      </c>
      <c r="T26" s="67">
        <f>'Scenario Int-14.55'!X26</f>
        <v>0.36614466815809099</v>
      </c>
      <c r="U26" s="68">
        <f>'Scenario Int-14.55'!Y26</f>
        <v>0.34377330350484714</v>
      </c>
      <c r="V26" s="83">
        <f>'Scenario Int-14.55'!V41</f>
        <v>395.37622820919177</v>
      </c>
      <c r="W26" s="67">
        <f>'Scenario Int-14.55'!W41</f>
        <v>0.18502202643171806</v>
      </c>
      <c r="X26" s="67">
        <f>'Scenario Int-14.55'!X41</f>
        <v>0.48986784140969164</v>
      </c>
      <c r="Y26" s="68">
        <f>'Scenario Int-14.55'!Y41</f>
        <v>0.3251101321585903</v>
      </c>
      <c r="Z26" s="79"/>
      <c r="AA26" s="79"/>
      <c r="AB26" s="79"/>
      <c r="AC26" s="79"/>
    </row>
    <row r="27" spans="1:29" ht="15.75" thickBot="1" x14ac:dyDescent="0.3">
      <c r="A27" s="79"/>
      <c r="B27" s="79"/>
      <c r="C27" s="79"/>
      <c r="D27" s="79"/>
      <c r="E27" s="79"/>
      <c r="F27" s="79"/>
      <c r="G27" s="79"/>
      <c r="H27" s="79"/>
      <c r="I27" s="79"/>
      <c r="J27" s="79"/>
      <c r="K27" s="79"/>
      <c r="L27" s="79"/>
      <c r="M27" s="79"/>
      <c r="N27" s="79"/>
      <c r="P27" s="79"/>
      <c r="Q27" s="79"/>
      <c r="R27" s="79"/>
      <c r="S27" s="79"/>
      <c r="T27" s="79"/>
      <c r="U27" s="79"/>
      <c r="V27" s="79"/>
      <c r="W27" s="79"/>
      <c r="X27" s="79"/>
      <c r="Y27" s="79"/>
      <c r="Z27" s="79"/>
      <c r="AA27" s="79"/>
      <c r="AB27" s="79"/>
      <c r="AC27" s="79"/>
    </row>
    <row r="28" spans="1:29" ht="24.75" customHeight="1" thickBot="1" x14ac:dyDescent="0.3">
      <c r="A28" s="239" t="s">
        <v>174</v>
      </c>
      <c r="B28" s="240"/>
      <c r="C28" s="241" t="s">
        <v>89</v>
      </c>
      <c r="D28" s="242"/>
      <c r="E28" s="242"/>
      <c r="F28" s="243"/>
      <c r="G28" s="241" t="s">
        <v>23</v>
      </c>
      <c r="H28" s="242"/>
      <c r="I28" s="242"/>
      <c r="J28" s="243"/>
      <c r="K28" s="79"/>
      <c r="L28" s="79"/>
      <c r="M28" s="79"/>
      <c r="N28" s="79"/>
      <c r="P28" s="239" t="s">
        <v>175</v>
      </c>
      <c r="Q28" s="240"/>
      <c r="R28" s="241" t="s">
        <v>89</v>
      </c>
      <c r="S28" s="242"/>
      <c r="T28" s="242"/>
      <c r="U28" s="243"/>
      <c r="V28" s="241" t="s">
        <v>23</v>
      </c>
      <c r="W28" s="242"/>
      <c r="X28" s="242"/>
      <c r="Y28" s="243"/>
      <c r="Z28" s="79"/>
      <c r="AA28" s="79"/>
      <c r="AB28" s="79"/>
      <c r="AC28" s="79"/>
    </row>
    <row r="29" spans="1:29" x14ac:dyDescent="0.25">
      <c r="A29" s="80"/>
      <c r="B29" s="81"/>
      <c r="C29" s="249" t="s">
        <v>83</v>
      </c>
      <c r="D29" s="25" t="s">
        <v>1</v>
      </c>
      <c r="E29" s="26" t="s">
        <v>2</v>
      </c>
      <c r="F29" s="61" t="s">
        <v>1</v>
      </c>
      <c r="G29" s="249" t="s">
        <v>83</v>
      </c>
      <c r="H29" s="25" t="s">
        <v>1</v>
      </c>
      <c r="I29" s="26" t="s">
        <v>2</v>
      </c>
      <c r="J29" s="61" t="s">
        <v>1</v>
      </c>
      <c r="K29" s="79"/>
      <c r="L29" s="79"/>
      <c r="M29" s="79"/>
      <c r="N29" s="79"/>
      <c r="P29" s="80"/>
      <c r="Q29" s="81"/>
      <c r="R29" s="249" t="s">
        <v>83</v>
      </c>
      <c r="S29" s="25" t="s">
        <v>1</v>
      </c>
      <c r="T29" s="26" t="s">
        <v>2</v>
      </c>
      <c r="U29" s="61" t="s">
        <v>1</v>
      </c>
      <c r="V29" s="249" t="s">
        <v>83</v>
      </c>
      <c r="W29" s="25" t="s">
        <v>1</v>
      </c>
      <c r="X29" s="26" t="s">
        <v>2</v>
      </c>
      <c r="Y29" s="61" t="s">
        <v>1</v>
      </c>
      <c r="Z29" s="79"/>
      <c r="AA29" s="79"/>
      <c r="AB29" s="79"/>
      <c r="AC29" s="79"/>
    </row>
    <row r="30" spans="1:29" x14ac:dyDescent="0.25">
      <c r="A30" s="250" t="s">
        <v>77</v>
      </c>
      <c r="B30" s="251"/>
      <c r="C30" s="250"/>
      <c r="D30" s="27" t="s">
        <v>5</v>
      </c>
      <c r="E30" s="27" t="s">
        <v>6</v>
      </c>
      <c r="F30" s="62" t="s">
        <v>7</v>
      </c>
      <c r="G30" s="250"/>
      <c r="H30" s="27" t="s">
        <v>5</v>
      </c>
      <c r="I30" s="27" t="s">
        <v>6</v>
      </c>
      <c r="J30" s="62" t="s">
        <v>7</v>
      </c>
      <c r="K30" s="79"/>
      <c r="L30" s="79"/>
      <c r="M30" s="79"/>
      <c r="N30" s="79"/>
      <c r="P30" s="250" t="s">
        <v>77</v>
      </c>
      <c r="Q30" s="251"/>
      <c r="R30" s="250"/>
      <c r="S30" s="27" t="s">
        <v>5</v>
      </c>
      <c r="T30" s="27" t="s">
        <v>6</v>
      </c>
      <c r="U30" s="62" t="s">
        <v>7</v>
      </c>
      <c r="V30" s="250"/>
      <c r="W30" s="27" t="s">
        <v>5</v>
      </c>
      <c r="X30" s="27" t="s">
        <v>6</v>
      </c>
      <c r="Y30" s="62" t="s">
        <v>7</v>
      </c>
      <c r="Z30" s="79"/>
      <c r="AA30" s="79"/>
      <c r="AB30" s="79"/>
      <c r="AC30" s="79"/>
    </row>
    <row r="31" spans="1:29" x14ac:dyDescent="0.25">
      <c r="A31" s="69">
        <v>1</v>
      </c>
      <c r="B31" s="70" t="s">
        <v>78</v>
      </c>
      <c r="C31" s="63">
        <f>'Scenario 0.55'!D53</f>
        <v>884.86203271028</v>
      </c>
      <c r="D31" s="64">
        <f>'Scenario 0.55'!E53</f>
        <v>0.10240549828178694</v>
      </c>
      <c r="E31" s="64">
        <f>'Scenario 0.55'!F53</f>
        <v>0.70584192439862548</v>
      </c>
      <c r="F31" s="65">
        <f>'Scenario 0.55'!G53</f>
        <v>0.19175257731958764</v>
      </c>
      <c r="G31" s="63">
        <f>'Scenario 0.55'!D68</f>
        <v>591.63514767932475</v>
      </c>
      <c r="H31" s="64">
        <f>'Scenario 0.55'!E68</f>
        <v>0.11411042944785275</v>
      </c>
      <c r="I31" s="64">
        <f>'Scenario 0.55'!F68</f>
        <v>0.70920245398773007</v>
      </c>
      <c r="J31" s="65">
        <f>'Scenario 0.55'!G68</f>
        <v>0.17668711656441718</v>
      </c>
      <c r="K31" s="79"/>
      <c r="L31" s="79"/>
      <c r="M31" s="79"/>
      <c r="N31" s="79"/>
      <c r="P31" s="69">
        <v>1</v>
      </c>
      <c r="Q31" s="70" t="s">
        <v>78</v>
      </c>
      <c r="R31" s="82">
        <f>'Scenario Int-14.55'!D53</f>
        <v>-176.10319749216299</v>
      </c>
      <c r="S31" s="64">
        <f>'Scenario Int-14.55'!E53</f>
        <v>0.13470790378006872</v>
      </c>
      <c r="T31" s="64">
        <f>'Scenario Int-14.55'!F53</f>
        <v>0.806872852233677</v>
      </c>
      <c r="U31" s="65">
        <f>'Scenario Int-14.55'!G53</f>
        <v>5.8419243986254296E-2</v>
      </c>
      <c r="V31" s="82">
        <f>'Scenario Int-14.55'!D68</f>
        <v>-475.44395348837173</v>
      </c>
      <c r="W31" s="64">
        <f>'Scenario Int-14.55'!E68</f>
        <v>0.15337423312883436</v>
      </c>
      <c r="X31" s="64">
        <f>'Scenario Int-14.55'!F68</f>
        <v>0.77668711656441713</v>
      </c>
      <c r="Y31" s="65">
        <f>'Scenario Int-14.55'!G68</f>
        <v>6.9938650306748465E-2</v>
      </c>
      <c r="Z31" s="79"/>
      <c r="AA31" s="79"/>
      <c r="AB31" s="79"/>
      <c r="AC31" s="79"/>
    </row>
    <row r="32" spans="1:29" x14ac:dyDescent="0.25">
      <c r="A32" s="69">
        <v>2</v>
      </c>
      <c r="B32" s="70" t="s">
        <v>79</v>
      </c>
      <c r="C32" s="63">
        <f>'Scenario 0.55'!D54</f>
        <v>890.36009920634888</v>
      </c>
      <c r="D32" s="64">
        <f>'Scenario 0.55'!E54</f>
        <v>9.3470790378006874E-2</v>
      </c>
      <c r="E32" s="64">
        <f>'Scenario 0.55'!F54</f>
        <v>0.65360824742268042</v>
      </c>
      <c r="F32" s="65">
        <f>'Scenario 0.55'!G54</f>
        <v>0.2529209621993127</v>
      </c>
      <c r="G32" s="63">
        <f>'Scenario 0.55'!D69</f>
        <v>611.14233576642357</v>
      </c>
      <c r="H32" s="64">
        <f>'Scenario 0.55'!E69</f>
        <v>0.10920245398773006</v>
      </c>
      <c r="I32" s="64">
        <f>'Scenario 0.55'!F69</f>
        <v>0.66380368098159503</v>
      </c>
      <c r="J32" s="65">
        <f>'Scenario 0.55'!G69</f>
        <v>0.22699386503067484</v>
      </c>
      <c r="K32" s="79"/>
      <c r="L32" s="79"/>
      <c r="M32" s="79"/>
      <c r="N32" s="79"/>
      <c r="P32" s="69">
        <v>2</v>
      </c>
      <c r="Q32" s="70" t="s">
        <v>79</v>
      </c>
      <c r="R32" s="82">
        <f>'Scenario Int-14.55'!D54</f>
        <v>-81.421348600508892</v>
      </c>
      <c r="S32" s="64">
        <f>'Scenario Int-14.55'!E54</f>
        <v>0.14776632302405499</v>
      </c>
      <c r="T32" s="64">
        <f>'Scenario Int-14.55'!F54</f>
        <v>0.75876288659793811</v>
      </c>
      <c r="U32" s="65">
        <f>'Scenario Int-14.55'!G54</f>
        <v>9.3470790378006874E-2</v>
      </c>
      <c r="V32" s="82">
        <f>'Scenario Int-14.55'!D69</f>
        <v>-455.23529411764684</v>
      </c>
      <c r="W32" s="64">
        <f>'Scenario Int-14.55'!E69</f>
        <v>0.18159509202453988</v>
      </c>
      <c r="X32" s="64">
        <f>'Scenario Int-14.55'!F69</f>
        <v>0.72883435582822076</v>
      </c>
      <c r="Y32" s="65">
        <f>'Scenario Int-14.55'!G69</f>
        <v>8.957055214723926E-2</v>
      </c>
      <c r="Z32" s="79"/>
      <c r="AA32" s="79"/>
      <c r="AB32" s="79"/>
      <c r="AC32" s="79"/>
    </row>
    <row r="33" spans="1:29" x14ac:dyDescent="0.25">
      <c r="A33" s="71">
        <v>3</v>
      </c>
      <c r="B33" s="72" t="s">
        <v>80</v>
      </c>
      <c r="C33" s="63">
        <f>'Scenario 0.55'!D55</f>
        <v>770.27441138421818</v>
      </c>
      <c r="D33" s="64">
        <f>'Scenario 0.55'!E55</f>
        <v>0.13402061855670103</v>
      </c>
      <c r="E33" s="64">
        <f>'Scenario 0.55'!F55</f>
        <v>0.46872852233676982</v>
      </c>
      <c r="F33" s="65">
        <f>'Scenario 0.55'!G55</f>
        <v>0.39725085910652919</v>
      </c>
      <c r="G33" s="63">
        <f>'Scenario 0.55'!D70</f>
        <v>592.25930864197528</v>
      </c>
      <c r="H33" s="64">
        <f>'Scenario 0.55'!E70</f>
        <v>0.15828220858895706</v>
      </c>
      <c r="I33" s="64">
        <f>'Scenario 0.55'!F70</f>
        <v>0.50306748466257667</v>
      </c>
      <c r="J33" s="65">
        <f>'Scenario 0.55'!G70</f>
        <v>0.33865030674846625</v>
      </c>
      <c r="K33" s="79"/>
      <c r="L33" s="79"/>
      <c r="M33" s="79"/>
      <c r="N33" s="79"/>
      <c r="P33" s="71">
        <v>3</v>
      </c>
      <c r="Q33" s="72" t="s">
        <v>80</v>
      </c>
      <c r="R33" s="82">
        <f>'Scenario Int-14.55'!D55</f>
        <v>-35.452670623145416</v>
      </c>
      <c r="S33" s="64">
        <f>'Scenario Int-14.55'!E55</f>
        <v>0.26254295532646049</v>
      </c>
      <c r="T33" s="64">
        <f>'Scenario Int-14.55'!F55</f>
        <v>0.5663230240549828</v>
      </c>
      <c r="U33" s="65">
        <f>'Scenario Int-14.55'!G55</f>
        <v>0.1711340206185567</v>
      </c>
      <c r="V33" s="82">
        <f>'Scenario Int-14.55'!D70</f>
        <v>-370.79190821256026</v>
      </c>
      <c r="W33" s="64">
        <f>'Scenario Int-14.55'!E70</f>
        <v>0.30920245398773005</v>
      </c>
      <c r="X33" s="64">
        <f>'Scenario Int-14.55'!F70</f>
        <v>0.53987730061349692</v>
      </c>
      <c r="Y33" s="65">
        <f>'Scenario Int-14.55'!G70</f>
        <v>0.150920245398773</v>
      </c>
      <c r="Z33" s="79"/>
      <c r="AA33" s="79"/>
      <c r="AB33" s="79"/>
      <c r="AC33" s="79"/>
    </row>
    <row r="34" spans="1:29" ht="15.75" thickBot="1" x14ac:dyDescent="0.3">
      <c r="A34" s="73">
        <v>4</v>
      </c>
      <c r="B34" s="74" t="s">
        <v>81</v>
      </c>
      <c r="C34" s="66">
        <f>'Scenario 0.55'!D56</f>
        <v>723.8115344827587</v>
      </c>
      <c r="D34" s="67">
        <f>'Scenario 0.55'!E56</f>
        <v>0.24467353951890033</v>
      </c>
      <c r="E34" s="67">
        <f>'Scenario 0.55'!F56</f>
        <v>0.20274914089347074</v>
      </c>
      <c r="F34" s="68">
        <f>'Scenario 0.55'!G56</f>
        <v>0.5525773195876289</v>
      </c>
      <c r="G34" s="66">
        <f>'Scenario 0.55'!D71</f>
        <v>673.81874999999991</v>
      </c>
      <c r="H34" s="67">
        <f>'Scenario 0.55'!E71</f>
        <v>0.28957055214723926</v>
      </c>
      <c r="I34" s="67">
        <f>'Scenario 0.55'!F71</f>
        <v>0.25398773006134973</v>
      </c>
      <c r="J34" s="68">
        <f>'Scenario 0.55'!G71</f>
        <v>0.45644171779141102</v>
      </c>
      <c r="K34" s="79"/>
      <c r="L34" s="79"/>
      <c r="M34" s="79"/>
      <c r="N34" s="79"/>
      <c r="P34" s="73">
        <v>4</v>
      </c>
      <c r="Q34" s="74" t="s">
        <v>81</v>
      </c>
      <c r="R34" s="83">
        <f>'Scenario Int-14.55'!D56</f>
        <v>-9.9875900514579907</v>
      </c>
      <c r="S34" s="67">
        <f>'Scenario Int-14.55'!E56</f>
        <v>0.46804123711340206</v>
      </c>
      <c r="T34" s="67">
        <f>'Scenario Int-14.55'!F56</f>
        <v>0.22817869415807562</v>
      </c>
      <c r="U34" s="68">
        <f>'Scenario Int-14.55'!G56</f>
        <v>0.30378006872852231</v>
      </c>
      <c r="V34" s="83">
        <f>'Scenario Int-14.55'!D71</f>
        <v>-275.88251121076212</v>
      </c>
      <c r="W34" s="67">
        <f>'Scenario Int-14.55'!E71</f>
        <v>0.53251533742331292</v>
      </c>
      <c r="X34" s="67">
        <f>'Scenario Int-14.55'!F71</f>
        <v>0.22576687116564415</v>
      </c>
      <c r="Y34" s="68">
        <f>'Scenario Int-14.55'!G71</f>
        <v>0.24171779141104294</v>
      </c>
      <c r="Z34" s="79"/>
      <c r="AA34" s="79"/>
      <c r="AB34" s="79"/>
      <c r="AC34" s="79"/>
    </row>
  </sheetData>
  <mergeCells count="56">
    <mergeCell ref="A2:B2"/>
    <mergeCell ref="C2:F2"/>
    <mergeCell ref="G2:J2"/>
    <mergeCell ref="K2:N2"/>
    <mergeCell ref="P2:Q2"/>
    <mergeCell ref="V2:Y2"/>
    <mergeCell ref="Z2:AC2"/>
    <mergeCell ref="C3:C4"/>
    <mergeCell ref="G3:G4"/>
    <mergeCell ref="K3:K4"/>
    <mergeCell ref="R3:R4"/>
    <mergeCell ref="V3:V4"/>
    <mergeCell ref="Z3:Z4"/>
    <mergeCell ref="R2:U2"/>
    <mergeCell ref="A4:B4"/>
    <mergeCell ref="P4:Q4"/>
    <mergeCell ref="A11:B11"/>
    <mergeCell ref="C11:F11"/>
    <mergeCell ref="G11:J11"/>
    <mergeCell ref="K11:N11"/>
    <mergeCell ref="P11:Q11"/>
    <mergeCell ref="R11:U11"/>
    <mergeCell ref="V11:Y11"/>
    <mergeCell ref="Z11:AC11"/>
    <mergeCell ref="C12:C13"/>
    <mergeCell ref="G12:G13"/>
    <mergeCell ref="K12:K13"/>
    <mergeCell ref="R12:R13"/>
    <mergeCell ref="V12:V13"/>
    <mergeCell ref="Z12:Z13"/>
    <mergeCell ref="A13:B13"/>
    <mergeCell ref="P13:Q13"/>
    <mergeCell ref="A20:B20"/>
    <mergeCell ref="C20:F20"/>
    <mergeCell ref="G20:J20"/>
    <mergeCell ref="P20:Q20"/>
    <mergeCell ref="R20:U20"/>
    <mergeCell ref="V20:Y20"/>
    <mergeCell ref="C21:C22"/>
    <mergeCell ref="G21:G22"/>
    <mergeCell ref="R21:R22"/>
    <mergeCell ref="V21:V22"/>
    <mergeCell ref="A22:B22"/>
    <mergeCell ref="P22:Q22"/>
    <mergeCell ref="A28:B28"/>
    <mergeCell ref="C28:F28"/>
    <mergeCell ref="G28:J28"/>
    <mergeCell ref="P28:Q28"/>
    <mergeCell ref="A30:B30"/>
    <mergeCell ref="P30:Q30"/>
    <mergeCell ref="R28:U28"/>
    <mergeCell ref="V28:Y28"/>
    <mergeCell ref="C29:C30"/>
    <mergeCell ref="G29:G30"/>
    <mergeCell ref="R29:R30"/>
    <mergeCell ref="V29:V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C34"/>
  <sheetViews>
    <sheetView showGridLines="0" workbookViewId="0">
      <selection activeCell="N21" sqref="N21"/>
    </sheetView>
  </sheetViews>
  <sheetFormatPr defaultRowHeight="15" x14ac:dyDescent="0.25"/>
  <cols>
    <col min="2" max="2" width="12.8554687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79"/>
      <c r="B1" s="79"/>
      <c r="C1" s="79"/>
      <c r="D1" s="79"/>
      <c r="E1" s="79"/>
      <c r="F1" s="79"/>
      <c r="G1" s="79"/>
      <c r="H1" s="79"/>
      <c r="I1" s="79"/>
      <c r="J1" s="79"/>
      <c r="K1" s="79"/>
      <c r="L1" s="79"/>
      <c r="M1" s="79"/>
      <c r="N1" s="79"/>
    </row>
    <row r="2" spans="1:29" ht="24.75" customHeight="1" thickBot="1" x14ac:dyDescent="0.3">
      <c r="A2" s="239" t="s">
        <v>106</v>
      </c>
      <c r="B2" s="240"/>
      <c r="C2" s="241" t="s">
        <v>14</v>
      </c>
      <c r="D2" s="242"/>
      <c r="E2" s="242"/>
      <c r="F2" s="243"/>
      <c r="G2" s="241" t="s">
        <v>82</v>
      </c>
      <c r="H2" s="242"/>
      <c r="I2" s="242"/>
      <c r="J2" s="243"/>
      <c r="K2" s="241" t="s">
        <v>84</v>
      </c>
      <c r="L2" s="242"/>
      <c r="M2" s="242"/>
      <c r="N2" s="243"/>
      <c r="P2" s="239" t="s">
        <v>126</v>
      </c>
      <c r="Q2" s="240"/>
      <c r="R2" s="241" t="s">
        <v>14</v>
      </c>
      <c r="S2" s="242"/>
      <c r="T2" s="242"/>
      <c r="U2" s="243"/>
      <c r="V2" s="241" t="s">
        <v>82</v>
      </c>
      <c r="W2" s="242"/>
      <c r="X2" s="242"/>
      <c r="Y2" s="243"/>
      <c r="Z2" s="241" t="s">
        <v>84</v>
      </c>
      <c r="AA2" s="242"/>
      <c r="AB2" s="242"/>
      <c r="AC2" s="243"/>
    </row>
    <row r="3" spans="1:29" x14ac:dyDescent="0.25">
      <c r="A3" s="80"/>
      <c r="B3" s="81"/>
      <c r="C3" s="249" t="s">
        <v>83</v>
      </c>
      <c r="D3" s="25" t="s">
        <v>1</v>
      </c>
      <c r="E3" s="26" t="s">
        <v>2</v>
      </c>
      <c r="F3" s="61" t="s">
        <v>1</v>
      </c>
      <c r="G3" s="249" t="s">
        <v>83</v>
      </c>
      <c r="H3" s="25" t="s">
        <v>1</v>
      </c>
      <c r="I3" s="26" t="s">
        <v>2</v>
      </c>
      <c r="J3" s="61" t="s">
        <v>1</v>
      </c>
      <c r="K3" s="249" t="s">
        <v>83</v>
      </c>
      <c r="L3" s="25" t="s">
        <v>1</v>
      </c>
      <c r="M3" s="26" t="s">
        <v>2</v>
      </c>
      <c r="N3" s="61" t="s">
        <v>1</v>
      </c>
      <c r="P3" s="80"/>
      <c r="Q3" s="81"/>
      <c r="R3" s="247" t="s">
        <v>83</v>
      </c>
      <c r="S3" s="25" t="s">
        <v>1</v>
      </c>
      <c r="T3" s="26" t="s">
        <v>2</v>
      </c>
      <c r="U3" s="61" t="s">
        <v>1</v>
      </c>
      <c r="V3" s="249" t="s">
        <v>83</v>
      </c>
      <c r="W3" s="25" t="s">
        <v>1</v>
      </c>
      <c r="X3" s="26" t="s">
        <v>2</v>
      </c>
      <c r="Y3" s="61" t="s">
        <v>1</v>
      </c>
      <c r="Z3" s="249" t="s">
        <v>83</v>
      </c>
      <c r="AA3" s="25" t="s">
        <v>1</v>
      </c>
      <c r="AB3" s="26" t="s">
        <v>2</v>
      </c>
      <c r="AC3" s="61" t="s">
        <v>1</v>
      </c>
    </row>
    <row r="4" spans="1:29" x14ac:dyDescent="0.25">
      <c r="A4" s="250" t="s">
        <v>77</v>
      </c>
      <c r="B4" s="251"/>
      <c r="C4" s="250"/>
      <c r="D4" s="27" t="s">
        <v>5</v>
      </c>
      <c r="E4" s="27" t="s">
        <v>6</v>
      </c>
      <c r="F4" s="62" t="s">
        <v>7</v>
      </c>
      <c r="G4" s="250"/>
      <c r="H4" s="27" t="s">
        <v>5</v>
      </c>
      <c r="I4" s="27" t="s">
        <v>6</v>
      </c>
      <c r="J4" s="62" t="s">
        <v>7</v>
      </c>
      <c r="K4" s="250"/>
      <c r="L4" s="27" t="s">
        <v>5</v>
      </c>
      <c r="M4" s="27" t="s">
        <v>6</v>
      </c>
      <c r="N4" s="62" t="s">
        <v>7</v>
      </c>
      <c r="P4" s="250" t="s">
        <v>77</v>
      </c>
      <c r="Q4" s="251"/>
      <c r="R4" s="248"/>
      <c r="S4" s="27" t="s">
        <v>5</v>
      </c>
      <c r="T4" s="27" t="s">
        <v>6</v>
      </c>
      <c r="U4" s="62" t="s">
        <v>7</v>
      </c>
      <c r="V4" s="250"/>
      <c r="W4" s="27" t="s">
        <v>5</v>
      </c>
      <c r="X4" s="27" t="s">
        <v>6</v>
      </c>
      <c r="Y4" s="62" t="s">
        <v>7</v>
      </c>
      <c r="Z4" s="250"/>
      <c r="AA4" s="27" t="s">
        <v>5</v>
      </c>
      <c r="AB4" s="27" t="s">
        <v>6</v>
      </c>
      <c r="AC4" s="62" t="s">
        <v>7</v>
      </c>
    </row>
    <row r="5" spans="1:29" x14ac:dyDescent="0.25">
      <c r="A5" s="69">
        <v>1</v>
      </c>
      <c r="B5" s="70" t="s">
        <v>78</v>
      </c>
      <c r="C5" s="63">
        <f>'Scenario 0'!D8</f>
        <v>582.09985248485737</v>
      </c>
      <c r="D5" s="64">
        <f>'Scenario 0'!E8</f>
        <v>0.18290000000000001</v>
      </c>
      <c r="E5" s="64">
        <f>'Scenario 0'!F8</f>
        <v>0.53469999999999995</v>
      </c>
      <c r="F5" s="65">
        <f>'Scenario 0'!G8</f>
        <v>0.28239999999999998</v>
      </c>
      <c r="G5" s="63">
        <f>'Scenario 0'!M8</f>
        <v>361.17475965791868</v>
      </c>
      <c r="H5" s="64">
        <f>'Scenario 0'!N8</f>
        <v>0.23643143212263498</v>
      </c>
      <c r="I5" s="64">
        <f>'Scenario 0'!O8</f>
        <v>0.53169451733186035</v>
      </c>
      <c r="J5" s="65">
        <f>'Scenario 0'!P8</f>
        <v>0.23187405054550475</v>
      </c>
      <c r="K5" s="63">
        <f>'Scenario 0'!V8</f>
        <v>1263.2779155672822</v>
      </c>
      <c r="L5" s="64">
        <f>'Scenario 0'!W8</f>
        <v>2.5040387722132473E-2</v>
      </c>
      <c r="M5" s="64">
        <f>'Scenario 0'!X8</f>
        <v>0.54079159935379639</v>
      </c>
      <c r="N5" s="65">
        <f>'Scenario 0'!Y8</f>
        <v>0.43416801292407109</v>
      </c>
      <c r="P5" s="69">
        <v>1</v>
      </c>
      <c r="Q5" s="70" t="s">
        <v>78</v>
      </c>
      <c r="R5" s="82">
        <f>'Scenario Int-13'!D8</f>
        <v>-191.55821739062822</v>
      </c>
      <c r="S5" s="64">
        <f>'Scenario Int-13'!E8</f>
        <v>0.19520000000000001</v>
      </c>
      <c r="T5" s="64">
        <f>'Scenario Int-13'!F8</f>
        <v>0.70409999999999995</v>
      </c>
      <c r="U5" s="65">
        <f>'Scenario Int-13'!G8</f>
        <v>0.1007</v>
      </c>
      <c r="V5" s="82">
        <f>'Scenario Int-13'!M8</f>
        <v>-242.65007009345885</v>
      </c>
      <c r="W5" s="64">
        <f>'Scenario Int-13'!N8</f>
        <v>0.25631818809556689</v>
      </c>
      <c r="X5" s="64">
        <f>'Scenario Int-13'!O8</f>
        <v>0.64535285181604751</v>
      </c>
      <c r="Y5" s="65">
        <f>'Scenario Int-13'!P8</f>
        <v>9.8328960088385584E-2</v>
      </c>
      <c r="Z5" s="82">
        <f>'Scenario Int-13'!V8</f>
        <v>280.13915857605184</v>
      </c>
      <c r="AA5" s="64">
        <f>'Scenario Int-13'!W8</f>
        <v>1.332794830371567E-2</v>
      </c>
      <c r="AB5" s="64">
        <f>'Scenario Int-13'!X8</f>
        <v>0.87520193861066242</v>
      </c>
      <c r="AC5" s="65">
        <f>'Scenario Int-13'!Y8</f>
        <v>0.11147011308562198</v>
      </c>
    </row>
    <row r="6" spans="1:29" x14ac:dyDescent="0.25">
      <c r="A6" s="69">
        <v>2</v>
      </c>
      <c r="B6" s="70" t="s">
        <v>79</v>
      </c>
      <c r="C6" s="63">
        <f>'Scenario 0'!D9</f>
        <v>617.38226627945392</v>
      </c>
      <c r="D6" s="64">
        <f>'Scenario 0'!E9</f>
        <v>0.17100000000000001</v>
      </c>
      <c r="E6" s="64">
        <f>'Scenario 0'!F9</f>
        <v>0.4753</v>
      </c>
      <c r="F6" s="65">
        <f>'Scenario 0'!G9</f>
        <v>0.35370000000000001</v>
      </c>
      <c r="G6" s="63">
        <f>'Scenario 0'!M9</f>
        <v>420.43621808510784</v>
      </c>
      <c r="H6" s="64">
        <f>'Scenario 0'!N9</f>
        <v>0.21847811075818258</v>
      </c>
      <c r="I6" s="64">
        <f>'Scenario 0'!O9</f>
        <v>0.48073470515122219</v>
      </c>
      <c r="J6" s="65">
        <f>'Scenario 0'!P9</f>
        <v>0.30078718409059524</v>
      </c>
      <c r="K6" s="63">
        <f>'Scenario 0'!V9</f>
        <v>1176.530810408922</v>
      </c>
      <c r="L6" s="64">
        <f>'Scenario 0'!W9</f>
        <v>3.0290791599353797E-2</v>
      </c>
      <c r="M6" s="64">
        <f>'Scenario 0'!X9</f>
        <v>0.45678513731825532</v>
      </c>
      <c r="N6" s="65">
        <f>'Scenario 0'!Y9</f>
        <v>0.51292407108239091</v>
      </c>
      <c r="P6" s="69">
        <v>2</v>
      </c>
      <c r="Q6" s="70" t="s">
        <v>79</v>
      </c>
      <c r="R6" s="82">
        <f>'Scenario Int-13'!D9</f>
        <v>-137.7968726036938</v>
      </c>
      <c r="S6" s="64">
        <f>'Scenario Int-13'!E9</f>
        <v>0.21609999999999999</v>
      </c>
      <c r="T6" s="64">
        <f>'Scenario Int-13'!F9</f>
        <v>0.63590000000000002</v>
      </c>
      <c r="U6" s="65">
        <f>'Scenario Int-13'!G9</f>
        <v>0.14799999999999999</v>
      </c>
      <c r="V6" s="82">
        <f>'Scenario Int-13'!M9</f>
        <v>-206.09297242083784</v>
      </c>
      <c r="W6" s="64">
        <f>'Scenario Int-13'!N9</f>
        <v>0.27302858721171108</v>
      </c>
      <c r="X6" s="64">
        <f>'Scenario Int-13'!O9</f>
        <v>0.59439303963540946</v>
      </c>
      <c r="Y6" s="65">
        <f>'Scenario Int-13'!P9</f>
        <v>0.13257837315287943</v>
      </c>
      <c r="Z6" s="82">
        <f>'Scenario Int-13'!V9</f>
        <v>217.64567434210537</v>
      </c>
      <c r="AA6" s="64">
        <f>'Scenario Int-13'!W9</f>
        <v>4.6849757673667204E-2</v>
      </c>
      <c r="AB6" s="64">
        <f>'Scenario Int-13'!X9</f>
        <v>0.75444264943457195</v>
      </c>
      <c r="AC6" s="65">
        <f>'Scenario Int-13'!Y9</f>
        <v>0.1987075928917609</v>
      </c>
    </row>
    <row r="7" spans="1:29" x14ac:dyDescent="0.25">
      <c r="A7" s="71">
        <v>3</v>
      </c>
      <c r="B7" s="72" t="s">
        <v>80</v>
      </c>
      <c r="C7" s="63">
        <f>'Scenario 0'!D10</f>
        <v>561.06610451218796</v>
      </c>
      <c r="D7" s="64">
        <f>'Scenario 0'!E10</f>
        <v>0.2218</v>
      </c>
      <c r="E7" s="64">
        <f>'Scenario 0'!F10</f>
        <v>0.26329999999999998</v>
      </c>
      <c r="F7" s="65">
        <f>'Scenario 0'!G10</f>
        <v>0.51490000000000002</v>
      </c>
      <c r="G7" s="63">
        <f>'Scenario 0'!M10</f>
        <v>437.13926340600983</v>
      </c>
      <c r="H7" s="64">
        <f>'Scenario 0'!N10</f>
        <v>0.25963264742438891</v>
      </c>
      <c r="I7" s="64">
        <f>'Scenario 0'!O10</f>
        <v>0.29692031487363629</v>
      </c>
      <c r="J7" s="65">
        <f>'Scenario 0'!P10</f>
        <v>0.44344703770197486</v>
      </c>
      <c r="K7" s="63">
        <f>'Scenario 0'!V10</f>
        <v>864.79270400772521</v>
      </c>
      <c r="L7" s="64">
        <f>'Scenario 0'!W10</f>
        <v>0.10945072697899838</v>
      </c>
      <c r="M7" s="64">
        <f>'Scenario 0'!X10</f>
        <v>0.16357027463651053</v>
      </c>
      <c r="N7" s="65">
        <f>'Scenario 0'!Y10</f>
        <v>0.72697899838449109</v>
      </c>
      <c r="P7" s="71">
        <v>3</v>
      </c>
      <c r="Q7" s="72" t="s">
        <v>80</v>
      </c>
      <c r="R7" s="82">
        <f>'Scenario Int-13'!D10</f>
        <v>-108.11539650721697</v>
      </c>
      <c r="S7" s="64">
        <f>'Scenario Int-13'!E10</f>
        <v>0.3503</v>
      </c>
      <c r="T7" s="64">
        <f>'Scenario Int-13'!F10</f>
        <v>0.41880000000000001</v>
      </c>
      <c r="U7" s="65">
        <f>'Scenario Int-13'!G10</f>
        <v>0.23089999999999999</v>
      </c>
      <c r="V7" s="82">
        <f>'Scenario Int-13'!M10</f>
        <v>-177.94712213913385</v>
      </c>
      <c r="W7" s="64">
        <f>'Scenario Int-13'!N10</f>
        <v>0.4111310592459605</v>
      </c>
      <c r="X7" s="64">
        <f>'Scenario Int-13'!O10</f>
        <v>0.39055379091285736</v>
      </c>
      <c r="Y7" s="65">
        <f>'Scenario Int-13'!P10</f>
        <v>0.19831514984118215</v>
      </c>
      <c r="Z7" s="82">
        <f>'Scenario Int-13'!V10</f>
        <v>138.42098149637991</v>
      </c>
      <c r="AA7" s="64">
        <f>'Scenario Int-13'!W10</f>
        <v>0.17245557350565427</v>
      </c>
      <c r="AB7" s="64">
        <f>'Scenario Int-13'!X10</f>
        <v>0.49798061389337639</v>
      </c>
      <c r="AC7" s="65">
        <f>'Scenario Int-13'!Y10</f>
        <v>0.32956381260096929</v>
      </c>
    </row>
    <row r="8" spans="1:29" ht="15.75" thickBot="1" x14ac:dyDescent="0.3">
      <c r="A8" s="73">
        <v>4</v>
      </c>
      <c r="B8" s="74" t="s">
        <v>81</v>
      </c>
      <c r="C8" s="66">
        <f>'Scenario 0'!D11</f>
        <v>506.17270720704676</v>
      </c>
      <c r="D8" s="67">
        <f>'Scenario 0'!E11</f>
        <v>0.34160000000000001</v>
      </c>
      <c r="E8" s="67">
        <f>'Scenario 0'!F11</f>
        <v>9.4000000000000004E-3</v>
      </c>
      <c r="F8" s="68">
        <f>'Scenario 0'!G11</f>
        <v>0.64900000000000002</v>
      </c>
      <c r="G8" s="66">
        <f>'Scenario 0'!M11</f>
        <v>399.43844435134736</v>
      </c>
      <c r="H8" s="67">
        <f>'Scenario 0'!N11</f>
        <v>0.39455876260185058</v>
      </c>
      <c r="I8" s="67">
        <f>'Scenario 0'!O11</f>
        <v>1.104819776274002E-2</v>
      </c>
      <c r="J8" s="68">
        <f>'Scenario 0'!P11</f>
        <v>0.59439303963540946</v>
      </c>
      <c r="K8" s="66">
        <f>'Scenario 0'!V11</f>
        <v>800.64883164300136</v>
      </c>
      <c r="L8" s="67">
        <f>'Scenario 0'!W11</f>
        <v>0.18780290791599355</v>
      </c>
      <c r="M8" s="67">
        <f>'Scenario 0'!X11</f>
        <v>4.4426494345719547E-3</v>
      </c>
      <c r="N8" s="68">
        <f>'Scenario 0'!Y11</f>
        <v>0.80775444264943452</v>
      </c>
      <c r="P8" s="73">
        <v>4</v>
      </c>
      <c r="Q8" s="74" t="s">
        <v>81</v>
      </c>
      <c r="R8" s="83">
        <f>'Scenario Int-13'!D11</f>
        <v>-95.343603386078215</v>
      </c>
      <c r="S8" s="67">
        <f>'Scenario Int-13'!E11</f>
        <v>0.53459999999999996</v>
      </c>
      <c r="T8" s="67">
        <f>'Scenario Int-13'!F11</f>
        <v>0.12540000000000001</v>
      </c>
      <c r="U8" s="68">
        <f>'Scenario Int-13'!G11</f>
        <v>0.34</v>
      </c>
      <c r="V8" s="83">
        <f>'Scenario Int-13'!M11</f>
        <v>-154.37855706165286</v>
      </c>
      <c r="W8" s="67">
        <f>'Scenario Int-13'!N11</f>
        <v>0.62284214887446487</v>
      </c>
      <c r="X8" s="67">
        <f>'Scenario Int-13'!O11</f>
        <v>5.2478939373014732E-2</v>
      </c>
      <c r="Y8" s="68">
        <f>'Scenario Int-13'!P11</f>
        <v>0.32467891175252039</v>
      </c>
      <c r="Z8" s="83">
        <f>'Scenario Int-13'!V11</f>
        <v>140.82854779411772</v>
      </c>
      <c r="AA8" s="67">
        <f>'Scenario Int-13'!W11</f>
        <v>0.27907915993537963</v>
      </c>
      <c r="AB8" s="67">
        <f>'Scenario Int-13'!X11</f>
        <v>0.34087237479806137</v>
      </c>
      <c r="AC8" s="68">
        <f>'Scenario Int-13'!Y11</f>
        <v>0.38004846526655894</v>
      </c>
    </row>
    <row r="9" spans="1:29" x14ac:dyDescent="0.25">
      <c r="A9" s="79"/>
      <c r="B9" s="79"/>
      <c r="C9" s="79"/>
      <c r="D9" s="79"/>
      <c r="E9" s="79"/>
      <c r="F9" s="79"/>
      <c r="G9" s="79"/>
      <c r="H9" s="79"/>
      <c r="I9" s="79"/>
      <c r="J9" s="79"/>
      <c r="K9" s="79"/>
      <c r="L9" s="79"/>
      <c r="M9" s="79"/>
      <c r="N9" s="79"/>
      <c r="P9" s="79"/>
      <c r="Q9" s="79"/>
      <c r="R9" s="79"/>
      <c r="S9" s="79"/>
      <c r="T9" s="79"/>
      <c r="U9" s="79"/>
      <c r="V9" s="79"/>
      <c r="W9" s="79"/>
      <c r="X9" s="79"/>
      <c r="Y9" s="79"/>
      <c r="Z9" s="79"/>
      <c r="AA9" s="79"/>
      <c r="AB9" s="79"/>
      <c r="AC9" s="79"/>
    </row>
    <row r="10" spans="1:29" ht="15.75" thickBot="1" x14ac:dyDescent="0.3">
      <c r="A10" s="79"/>
      <c r="B10" s="79"/>
      <c r="C10" s="79"/>
      <c r="D10" s="79"/>
      <c r="E10" s="79"/>
      <c r="F10" s="79"/>
      <c r="G10" s="79"/>
      <c r="H10" s="79"/>
      <c r="I10" s="79"/>
      <c r="J10" s="79"/>
      <c r="K10" s="79"/>
      <c r="L10" s="79"/>
      <c r="M10" s="79"/>
      <c r="N10" s="79"/>
      <c r="P10" s="79"/>
      <c r="Q10" s="79"/>
      <c r="R10" s="79"/>
      <c r="S10" s="79"/>
      <c r="T10" s="79"/>
      <c r="U10" s="79"/>
      <c r="V10" s="79"/>
      <c r="W10" s="79"/>
      <c r="X10" s="79"/>
      <c r="Y10" s="79"/>
      <c r="Z10" s="79"/>
      <c r="AA10" s="79"/>
      <c r="AB10" s="79"/>
      <c r="AC10" s="79"/>
    </row>
    <row r="11" spans="1:29" ht="24.75" customHeight="1" thickBot="1" x14ac:dyDescent="0.3">
      <c r="A11" s="239" t="s">
        <v>106</v>
      </c>
      <c r="B11" s="240"/>
      <c r="C11" s="241" t="s">
        <v>86</v>
      </c>
      <c r="D11" s="242"/>
      <c r="E11" s="242"/>
      <c r="F11" s="243"/>
      <c r="G11" s="241" t="s">
        <v>85</v>
      </c>
      <c r="H11" s="242"/>
      <c r="I11" s="242"/>
      <c r="J11" s="243"/>
      <c r="K11" s="244"/>
      <c r="L11" s="244"/>
      <c r="M11" s="244"/>
      <c r="N11" s="244"/>
      <c r="P11" s="239" t="s">
        <v>126</v>
      </c>
      <c r="Q11" s="240"/>
      <c r="R11" s="241" t="s">
        <v>86</v>
      </c>
      <c r="S11" s="242"/>
      <c r="T11" s="242"/>
      <c r="U11" s="243"/>
      <c r="V11" s="241" t="s">
        <v>85</v>
      </c>
      <c r="W11" s="242"/>
      <c r="X11" s="242"/>
      <c r="Y11" s="243"/>
      <c r="Z11" s="244"/>
      <c r="AA11" s="244"/>
      <c r="AB11" s="244"/>
      <c r="AC11" s="244"/>
    </row>
    <row r="12" spans="1:29" x14ac:dyDescent="0.25">
      <c r="A12" s="80"/>
      <c r="B12" s="81"/>
      <c r="C12" s="249" t="s">
        <v>83</v>
      </c>
      <c r="D12" s="25" t="s">
        <v>1</v>
      </c>
      <c r="E12" s="26" t="s">
        <v>2</v>
      </c>
      <c r="F12" s="61" t="s">
        <v>1</v>
      </c>
      <c r="G12" s="249" t="s">
        <v>83</v>
      </c>
      <c r="H12" s="25" t="s">
        <v>1</v>
      </c>
      <c r="I12" s="26" t="s">
        <v>2</v>
      </c>
      <c r="J12" s="61" t="s">
        <v>1</v>
      </c>
      <c r="K12" s="245"/>
      <c r="L12" s="75"/>
      <c r="M12" s="76"/>
      <c r="N12" s="75"/>
      <c r="P12" s="80"/>
      <c r="Q12" s="81"/>
      <c r="R12" s="249" t="s">
        <v>83</v>
      </c>
      <c r="S12" s="25" t="s">
        <v>1</v>
      </c>
      <c r="T12" s="26" t="s">
        <v>2</v>
      </c>
      <c r="U12" s="61" t="s">
        <v>1</v>
      </c>
      <c r="V12" s="249" t="s">
        <v>83</v>
      </c>
      <c r="W12" s="25" t="s">
        <v>1</v>
      </c>
      <c r="X12" s="26" t="s">
        <v>2</v>
      </c>
      <c r="Y12" s="61" t="s">
        <v>1</v>
      </c>
      <c r="Z12" s="245"/>
      <c r="AA12" s="75"/>
      <c r="AB12" s="76"/>
      <c r="AC12" s="75"/>
    </row>
    <row r="13" spans="1:29" x14ac:dyDescent="0.25">
      <c r="A13" s="250" t="s">
        <v>77</v>
      </c>
      <c r="B13" s="251"/>
      <c r="C13" s="250"/>
      <c r="D13" s="27" t="s">
        <v>5</v>
      </c>
      <c r="E13" s="27" t="s">
        <v>6</v>
      </c>
      <c r="F13" s="62" t="s">
        <v>7</v>
      </c>
      <c r="G13" s="250"/>
      <c r="H13" s="27" t="s">
        <v>5</v>
      </c>
      <c r="I13" s="27" t="s">
        <v>6</v>
      </c>
      <c r="J13" s="62" t="s">
        <v>7</v>
      </c>
      <c r="K13" s="246"/>
      <c r="L13" s="75"/>
      <c r="M13" s="75"/>
      <c r="N13" s="75"/>
      <c r="P13" s="250" t="s">
        <v>77</v>
      </c>
      <c r="Q13" s="251"/>
      <c r="R13" s="250"/>
      <c r="S13" s="27" t="s">
        <v>5</v>
      </c>
      <c r="T13" s="27" t="s">
        <v>6</v>
      </c>
      <c r="U13" s="62" t="s">
        <v>7</v>
      </c>
      <c r="V13" s="250"/>
      <c r="W13" s="27" t="s">
        <v>5</v>
      </c>
      <c r="X13" s="27" t="s">
        <v>6</v>
      </c>
      <c r="Y13" s="62" t="s">
        <v>7</v>
      </c>
      <c r="Z13" s="246"/>
      <c r="AA13" s="75"/>
      <c r="AB13" s="75"/>
      <c r="AC13" s="75"/>
    </row>
    <row r="14" spans="1:29" x14ac:dyDescent="0.25">
      <c r="A14" s="69">
        <v>1</v>
      </c>
      <c r="B14" s="70" t="s">
        <v>78</v>
      </c>
      <c r="C14" s="63">
        <f>'Scenario 0'!M23</f>
        <v>430.09582644628028</v>
      </c>
      <c r="D14" s="64">
        <f>'Scenario 0'!N23</f>
        <v>0.1243715268589574</v>
      </c>
      <c r="E14" s="64">
        <f>'Scenario 0'!O23</f>
        <v>0.74384757872453033</v>
      </c>
      <c r="F14" s="65">
        <f>'Scenario 0'!P23</f>
        <v>0.13178089441651231</v>
      </c>
      <c r="G14" s="63">
        <f>'Scenario 0'!M38</f>
        <v>333.64046636401122</v>
      </c>
      <c r="H14" s="64">
        <f>'Scenario 0'!N38</f>
        <v>0.35875216637781632</v>
      </c>
      <c r="I14" s="64">
        <f>'Scenario 0'!O38</f>
        <v>0.30011554015020209</v>
      </c>
      <c r="J14" s="65">
        <f>'Scenario 0'!P38</f>
        <v>0.34113229347198154</v>
      </c>
      <c r="K14" s="78"/>
      <c r="L14" s="77"/>
      <c r="M14" s="77"/>
      <c r="N14" s="77"/>
      <c r="P14" s="69">
        <v>1</v>
      </c>
      <c r="Q14" s="70" t="s">
        <v>78</v>
      </c>
      <c r="R14" s="82">
        <f>'Scenario Int-13'!M23</f>
        <v>-688.83117187500011</v>
      </c>
      <c r="S14" s="64">
        <f>'Scenario Int-13'!N23</f>
        <v>0.14765811061127282</v>
      </c>
      <c r="T14" s="64">
        <f>'Scenario Int-13'!O23</f>
        <v>0.83064302725588779</v>
      </c>
      <c r="U14" s="65">
        <f>'Scenario Int-13'!P23</f>
        <v>2.1698862132839374E-2</v>
      </c>
      <c r="V14" s="82">
        <f>'Scenario Int-13'!M38</f>
        <v>-94.54016078838184</v>
      </c>
      <c r="W14" s="64">
        <f>'Scenario Int-13'!N38</f>
        <v>0.37492778740612365</v>
      </c>
      <c r="X14" s="64">
        <f>'Scenario Int-13'!O38</f>
        <v>0.4430964760254188</v>
      </c>
      <c r="Y14" s="65">
        <f>'Scenario Int-13'!P38</f>
        <v>0.18197573656845753</v>
      </c>
      <c r="Z14" s="78"/>
      <c r="AA14" s="77"/>
      <c r="AB14" s="77"/>
      <c r="AC14" s="77"/>
    </row>
    <row r="15" spans="1:29" x14ac:dyDescent="0.25">
      <c r="A15" s="69">
        <v>2</v>
      </c>
      <c r="B15" s="70" t="s">
        <v>79</v>
      </c>
      <c r="C15" s="63">
        <f>'Scenario 0'!M24</f>
        <v>495.78017796610209</v>
      </c>
      <c r="D15" s="64">
        <f>'Scenario 0'!N24</f>
        <v>0.1126984126984127</v>
      </c>
      <c r="E15" s="64">
        <f>'Scenario 0'!O24</f>
        <v>0.68783068783068779</v>
      </c>
      <c r="F15" s="65">
        <f>'Scenario 0'!P24</f>
        <v>0.19947089947089947</v>
      </c>
      <c r="G15" s="63">
        <f>'Scenario 0'!M39</f>
        <v>385.97657751937953</v>
      </c>
      <c r="H15" s="64">
        <f>'Scenario 0'!N39</f>
        <v>0.33400751227968795</v>
      </c>
      <c r="I15" s="64">
        <f>'Scenario 0'!O39</f>
        <v>0.25455070788789369</v>
      </c>
      <c r="J15" s="65">
        <f>'Scenario 0'!P39</f>
        <v>0.41144177983241836</v>
      </c>
      <c r="K15" s="78"/>
      <c r="L15" s="77"/>
      <c r="M15" s="77"/>
      <c r="N15" s="77"/>
      <c r="P15" s="69">
        <v>2</v>
      </c>
      <c r="Q15" s="70" t="s">
        <v>79</v>
      </c>
      <c r="R15" s="82">
        <f>'Scenario Int-13'!M24</f>
        <v>-535.39824499411066</v>
      </c>
      <c r="S15" s="64">
        <f>'Scenario Int-13'!N24</f>
        <v>0.16671077004498544</v>
      </c>
      <c r="T15" s="64">
        <f>'Scenario Int-13'!O24</f>
        <v>0.77533739084413866</v>
      </c>
      <c r="U15" s="65">
        <f>'Scenario Int-13'!P24</f>
        <v>5.795183911087589E-2</v>
      </c>
      <c r="V15" s="82">
        <f>'Scenario Int-13'!M39</f>
        <v>-72.194420498084469</v>
      </c>
      <c r="W15" s="64">
        <f>'Scenario Int-13'!N39</f>
        <v>0.38908145580589254</v>
      </c>
      <c r="X15" s="64">
        <f>'Scenario Int-13'!O39</f>
        <v>0.39688041594454071</v>
      </c>
      <c r="Y15" s="65">
        <f>'Scenario Int-13'!P39</f>
        <v>0.21403812824956672</v>
      </c>
      <c r="Z15" s="78"/>
      <c r="AA15" s="77"/>
      <c r="AB15" s="77"/>
      <c r="AC15" s="77"/>
    </row>
    <row r="16" spans="1:29" x14ac:dyDescent="0.25">
      <c r="A16" s="71">
        <v>3</v>
      </c>
      <c r="B16" s="72" t="s">
        <v>80</v>
      </c>
      <c r="C16" s="63">
        <f>'Scenario 0'!M25</f>
        <v>492.17466631073142</v>
      </c>
      <c r="D16" s="64">
        <f>'Scenario 0'!N25</f>
        <v>0.13919026197406723</v>
      </c>
      <c r="E16" s="64">
        <f>'Scenario 0'!O25</f>
        <v>0.5043662344535591</v>
      </c>
      <c r="F16" s="65">
        <f>'Scenario 0'!P25</f>
        <v>0.35644350357237364</v>
      </c>
      <c r="G16" s="63">
        <f>'Scenario 0'!M40</f>
        <v>405.10653822249884</v>
      </c>
      <c r="H16" s="64">
        <f>'Scenario 0'!N40</f>
        <v>0.39110340843443098</v>
      </c>
      <c r="I16" s="64">
        <f>'Scenario 0'!O40</f>
        <v>7.0479491623339108E-2</v>
      </c>
      <c r="J16" s="65">
        <f>'Scenario 0'!P40</f>
        <v>0.53841709994222997</v>
      </c>
      <c r="K16" s="78"/>
      <c r="L16" s="77"/>
      <c r="M16" s="77"/>
      <c r="N16" s="77"/>
      <c r="P16" s="71">
        <v>3</v>
      </c>
      <c r="Q16" s="72" t="s">
        <v>80</v>
      </c>
      <c r="R16" s="82">
        <f>'Scenario Int-13'!M25</f>
        <v>-366.73527569775325</v>
      </c>
      <c r="S16" s="64">
        <f>'Scenario Int-13'!N25</f>
        <v>0.27811590367822175</v>
      </c>
      <c r="T16" s="64">
        <f>'Scenario Int-13'!O25</f>
        <v>0.61127282349828005</v>
      </c>
      <c r="U16" s="65">
        <f>'Scenario Int-13'!P25</f>
        <v>0.11061127282349828</v>
      </c>
      <c r="V16" s="82">
        <f>'Scenario Int-13'!M40</f>
        <v>-83.745424592391387</v>
      </c>
      <c r="W16" s="64">
        <f>'Scenario Int-13'!N40</f>
        <v>0.55632582322357016</v>
      </c>
      <c r="X16" s="64">
        <f>'Scenario Int-13'!O40</f>
        <v>0.1496244945118429</v>
      </c>
      <c r="Y16" s="65">
        <f>'Scenario Int-13'!P40</f>
        <v>0.29404968226458694</v>
      </c>
      <c r="Z16" s="78"/>
      <c r="AA16" s="77"/>
      <c r="AB16" s="77"/>
      <c r="AC16" s="77"/>
    </row>
    <row r="17" spans="1:29" ht="15.75" thickBot="1" x14ac:dyDescent="0.3">
      <c r="A17" s="73">
        <v>4</v>
      </c>
      <c r="B17" s="74" t="s">
        <v>81</v>
      </c>
      <c r="C17" s="66">
        <f>'Scenario 0'!M26</f>
        <v>404.56986264476171</v>
      </c>
      <c r="D17" s="67">
        <f>'Scenario 0'!N26</f>
        <v>0.34083090764752583</v>
      </c>
      <c r="E17" s="67">
        <f>'Scenario 0'!O26</f>
        <v>1.7464937814236636E-2</v>
      </c>
      <c r="F17" s="68">
        <f>'Scenario 0'!P26</f>
        <v>0.64170415453823759</v>
      </c>
      <c r="G17" s="66">
        <f>'Scenario 0'!M41</f>
        <v>393.91264501160128</v>
      </c>
      <c r="H17" s="67">
        <f>'Scenario 0'!N41</f>
        <v>0.45320623916811092</v>
      </c>
      <c r="I17" s="67">
        <f>'Scenario 0'!O41</f>
        <v>4.0439052570768741E-3</v>
      </c>
      <c r="J17" s="68">
        <f>'Scenario 0'!P41</f>
        <v>0.54274985557481226</v>
      </c>
      <c r="K17" s="78"/>
      <c r="L17" s="77"/>
      <c r="M17" s="77"/>
      <c r="N17" s="77"/>
      <c r="P17" s="73">
        <v>4</v>
      </c>
      <c r="Q17" s="74" t="s">
        <v>81</v>
      </c>
      <c r="R17" s="83">
        <f>'Scenario Int-13'!M26</f>
        <v>-165.66887894883982</v>
      </c>
      <c r="S17" s="67">
        <f>'Scenario Int-13'!N26</f>
        <v>0.61974067213548556</v>
      </c>
      <c r="T17" s="67">
        <f>'Scenario Int-13'!O26</f>
        <v>5.3453294522360417E-2</v>
      </c>
      <c r="U17" s="68">
        <f>'Scenario Int-13'!P26</f>
        <v>0.32680603334215402</v>
      </c>
      <c r="V17" s="83">
        <f>'Scenario Int-13'!M41</f>
        <v>-142.08090742996364</v>
      </c>
      <c r="W17" s="67">
        <f>'Scenario Int-13'!N41</f>
        <v>0.62622761409589833</v>
      </c>
      <c r="X17" s="67">
        <f>'Scenario Int-13'!O41</f>
        <v>5.1415366839976884E-2</v>
      </c>
      <c r="Y17" s="68">
        <f>'Scenario Int-13'!P41</f>
        <v>0.32235701906412478</v>
      </c>
      <c r="Z17" s="78"/>
      <c r="AA17" s="77"/>
      <c r="AB17" s="77"/>
      <c r="AC17" s="77"/>
    </row>
    <row r="18" spans="1:29" x14ac:dyDescent="0.25">
      <c r="A18" s="79"/>
      <c r="B18" s="79"/>
      <c r="C18" s="79"/>
      <c r="D18" s="79"/>
      <c r="E18" s="79"/>
      <c r="F18" s="79"/>
      <c r="G18" s="79"/>
      <c r="H18" s="79"/>
      <c r="I18" s="79"/>
      <c r="J18" s="79"/>
      <c r="K18" s="79"/>
      <c r="L18" s="79"/>
      <c r="M18" s="79"/>
      <c r="N18" s="79"/>
      <c r="P18" s="79"/>
      <c r="Q18" s="79"/>
      <c r="R18" s="79"/>
      <c r="S18" s="79"/>
      <c r="T18" s="79"/>
      <c r="U18" s="79"/>
      <c r="V18" s="79"/>
      <c r="W18" s="79"/>
      <c r="X18" s="79"/>
      <c r="Y18" s="79"/>
      <c r="Z18" s="79"/>
      <c r="AA18" s="79"/>
      <c r="AB18" s="79"/>
      <c r="AC18" s="79"/>
    </row>
    <row r="19" spans="1:29" ht="15.75" thickBot="1" x14ac:dyDescent="0.3">
      <c r="A19" s="79"/>
      <c r="B19" s="79"/>
      <c r="C19" s="79"/>
      <c r="D19" s="79"/>
      <c r="E19" s="79"/>
      <c r="F19" s="79"/>
      <c r="G19" s="79"/>
      <c r="H19" s="79"/>
      <c r="I19" s="79"/>
      <c r="J19" s="79"/>
      <c r="K19" s="79"/>
      <c r="L19" s="79"/>
      <c r="M19" s="79"/>
      <c r="N19" s="79"/>
      <c r="P19" s="79"/>
      <c r="Q19" s="79"/>
      <c r="R19" s="79"/>
      <c r="S19" s="79"/>
      <c r="T19" s="79"/>
      <c r="U19" s="79"/>
      <c r="V19" s="79"/>
      <c r="W19" s="79"/>
      <c r="X19" s="79"/>
      <c r="Y19" s="79"/>
      <c r="Z19" s="79"/>
      <c r="AA19" s="79"/>
      <c r="AB19" s="79"/>
      <c r="AC19" s="79"/>
    </row>
    <row r="20" spans="1:29" ht="24.75" customHeight="1" thickBot="1" x14ac:dyDescent="0.3">
      <c r="A20" s="239" t="s">
        <v>106</v>
      </c>
      <c r="B20" s="240"/>
      <c r="C20" s="241" t="s">
        <v>87</v>
      </c>
      <c r="D20" s="242"/>
      <c r="E20" s="242"/>
      <c r="F20" s="243"/>
      <c r="G20" s="241" t="s">
        <v>88</v>
      </c>
      <c r="H20" s="242"/>
      <c r="I20" s="242"/>
      <c r="J20" s="243"/>
      <c r="K20" s="79"/>
      <c r="L20" s="79"/>
      <c r="M20" s="79"/>
      <c r="N20" s="79"/>
      <c r="P20" s="239" t="s">
        <v>126</v>
      </c>
      <c r="Q20" s="240"/>
      <c r="R20" s="241" t="s">
        <v>87</v>
      </c>
      <c r="S20" s="242"/>
      <c r="T20" s="242"/>
      <c r="U20" s="243"/>
      <c r="V20" s="241" t="s">
        <v>88</v>
      </c>
      <c r="W20" s="242"/>
      <c r="X20" s="242"/>
      <c r="Y20" s="243"/>
      <c r="Z20" s="79"/>
      <c r="AA20" s="79"/>
      <c r="AB20" s="79"/>
      <c r="AC20" s="79"/>
    </row>
    <row r="21" spans="1:29" x14ac:dyDescent="0.25">
      <c r="A21" s="80"/>
      <c r="B21" s="81"/>
      <c r="C21" s="249" t="s">
        <v>83</v>
      </c>
      <c r="D21" s="25" t="s">
        <v>1</v>
      </c>
      <c r="E21" s="26" t="s">
        <v>2</v>
      </c>
      <c r="F21" s="61" t="s">
        <v>1</v>
      </c>
      <c r="G21" s="249" t="s">
        <v>83</v>
      </c>
      <c r="H21" s="25" t="s">
        <v>1</v>
      </c>
      <c r="I21" s="26" t="s">
        <v>2</v>
      </c>
      <c r="J21" s="61" t="s">
        <v>1</v>
      </c>
      <c r="K21" s="79"/>
      <c r="L21" s="79"/>
      <c r="M21" s="79"/>
      <c r="N21" s="79"/>
      <c r="P21" s="80"/>
      <c r="Q21" s="81"/>
      <c r="R21" s="249" t="s">
        <v>83</v>
      </c>
      <c r="S21" s="25" t="s">
        <v>1</v>
      </c>
      <c r="T21" s="26" t="s">
        <v>2</v>
      </c>
      <c r="U21" s="61" t="s">
        <v>1</v>
      </c>
      <c r="V21" s="249" t="s">
        <v>83</v>
      </c>
      <c r="W21" s="25" t="s">
        <v>1</v>
      </c>
      <c r="X21" s="26" t="s">
        <v>2</v>
      </c>
      <c r="Y21" s="61" t="s">
        <v>1</v>
      </c>
      <c r="Z21" s="79"/>
      <c r="AA21" s="79"/>
      <c r="AB21" s="79"/>
      <c r="AC21" s="79"/>
    </row>
    <row r="22" spans="1:29" x14ac:dyDescent="0.25">
      <c r="A22" s="250" t="s">
        <v>77</v>
      </c>
      <c r="B22" s="251"/>
      <c r="C22" s="250"/>
      <c r="D22" s="27" t="s">
        <v>5</v>
      </c>
      <c r="E22" s="27" t="s">
        <v>6</v>
      </c>
      <c r="F22" s="62" t="s">
        <v>7</v>
      </c>
      <c r="G22" s="250"/>
      <c r="H22" s="27" t="s">
        <v>5</v>
      </c>
      <c r="I22" s="27" t="s">
        <v>6</v>
      </c>
      <c r="J22" s="62" t="s">
        <v>7</v>
      </c>
      <c r="K22" s="79"/>
      <c r="L22" s="79"/>
      <c r="M22" s="79"/>
      <c r="N22" s="79"/>
      <c r="P22" s="250" t="s">
        <v>77</v>
      </c>
      <c r="Q22" s="251"/>
      <c r="R22" s="250"/>
      <c r="S22" s="27" t="s">
        <v>5</v>
      </c>
      <c r="T22" s="27" t="s">
        <v>6</v>
      </c>
      <c r="U22" s="62" t="s">
        <v>7</v>
      </c>
      <c r="V22" s="250"/>
      <c r="W22" s="27" t="s">
        <v>5</v>
      </c>
      <c r="X22" s="27" t="s">
        <v>6</v>
      </c>
      <c r="Y22" s="62" t="s">
        <v>7</v>
      </c>
      <c r="Z22" s="79"/>
      <c r="AA22" s="79"/>
      <c r="AB22" s="79"/>
      <c r="AC22" s="79"/>
    </row>
    <row r="23" spans="1:29" x14ac:dyDescent="0.25">
      <c r="A23" s="69">
        <v>1</v>
      </c>
      <c r="B23" s="70" t="s">
        <v>78</v>
      </c>
      <c r="C23" s="63">
        <f>'Scenario 0'!V23</f>
        <v>1359.6143950617277</v>
      </c>
      <c r="D23" s="64">
        <f>'Scenario 0'!W23</f>
        <v>2.3117076808351976E-2</v>
      </c>
      <c r="E23" s="64">
        <f>'Scenario 0'!X23</f>
        <v>0.69798657718120816</v>
      </c>
      <c r="F23" s="65">
        <f>'Scenario 0'!Y23</f>
        <v>0.27889634601043994</v>
      </c>
      <c r="G23" s="63">
        <f>'Scenario 0'!V38</f>
        <v>1209.9769945355183</v>
      </c>
      <c r="H23" s="64">
        <f>'Scenario 0'!W38</f>
        <v>2.7312775330396475E-2</v>
      </c>
      <c r="I23" s="64">
        <f>'Scenario 0'!X38</f>
        <v>0.35506607929515421</v>
      </c>
      <c r="J23" s="65">
        <f>'Scenario 0'!Y38</f>
        <v>0.61762114537444934</v>
      </c>
      <c r="K23" s="79"/>
      <c r="L23" s="79"/>
      <c r="M23" s="79"/>
      <c r="N23" s="79"/>
      <c r="P23" s="69">
        <v>1</v>
      </c>
      <c r="Q23" s="70" t="s">
        <v>78</v>
      </c>
      <c r="R23" s="82">
        <f>'Scenario Int-13'!V23</f>
        <v>162.64593582887704</v>
      </c>
      <c r="S23" s="64">
        <f>'Scenario Int-13'!W23</f>
        <v>1.8642803877703208E-2</v>
      </c>
      <c r="T23" s="64">
        <f>'Scenario Int-13'!X23</f>
        <v>0.86055182699477994</v>
      </c>
      <c r="U23" s="65">
        <f>'Scenario Int-13'!Y23</f>
        <v>0.12080536912751678</v>
      </c>
      <c r="V23" s="82">
        <f>'Scenario Int-13'!V38</f>
        <v>460.23122950819669</v>
      </c>
      <c r="W23" s="64">
        <f>'Scenario Int-13'!W38</f>
        <v>7.048458149779736E-3</v>
      </c>
      <c r="X23" s="64">
        <f>'Scenario Int-13'!X38</f>
        <v>0.89251101321585902</v>
      </c>
      <c r="Y23" s="65">
        <f>'Scenario Int-13'!Y38</f>
        <v>0.10044052863436123</v>
      </c>
      <c r="Z23" s="79"/>
      <c r="AA23" s="79"/>
      <c r="AB23" s="79"/>
      <c r="AC23" s="79"/>
    </row>
    <row r="24" spans="1:29" x14ac:dyDescent="0.25">
      <c r="A24" s="69">
        <v>2</v>
      </c>
      <c r="B24" s="70" t="s">
        <v>79</v>
      </c>
      <c r="C24" s="63">
        <f>'Scenario 0'!V24</f>
        <v>1171.9616697588137</v>
      </c>
      <c r="D24" s="64">
        <f>'Scenario 0'!W24</f>
        <v>2.609992542878449E-2</v>
      </c>
      <c r="E24" s="64">
        <f>'Scenario 0'!X24</f>
        <v>0.59806114839671887</v>
      </c>
      <c r="F24" s="65">
        <f>'Scenario 0'!Y24</f>
        <v>0.37583892617449666</v>
      </c>
      <c r="G24" s="63">
        <f>'Scenario 0'!V39</f>
        <v>1179.5863523573212</v>
      </c>
      <c r="H24" s="64">
        <f>'Scenario 0'!W39</f>
        <v>3.5242290748898682E-2</v>
      </c>
      <c r="I24" s="64">
        <f>'Scenario 0'!X39</f>
        <v>0.28986784140969157</v>
      </c>
      <c r="J24" s="65">
        <f>'Scenario 0'!Y39</f>
        <v>0.6748898678414097</v>
      </c>
      <c r="K24" s="79"/>
      <c r="L24" s="79"/>
      <c r="M24" s="79"/>
      <c r="N24" s="79"/>
      <c r="P24" s="69">
        <v>2</v>
      </c>
      <c r="Q24" s="70" t="s">
        <v>79</v>
      </c>
      <c r="R24" s="82">
        <f>'Scenario Int-13'!V24</f>
        <v>136.56557065217388</v>
      </c>
      <c r="S24" s="64">
        <f>'Scenario Int-13'!W24</f>
        <v>5.3691275167785234E-2</v>
      </c>
      <c r="T24" s="64">
        <f>'Scenario Int-13'!X24</f>
        <v>0.72557792692020873</v>
      </c>
      <c r="U24" s="65">
        <f>'Scenario Int-13'!Y24</f>
        <v>0.22073079791200598</v>
      </c>
      <c r="V24" s="82">
        <f>'Scenario Int-13'!V39</f>
        <v>341.96849999999966</v>
      </c>
      <c r="W24" s="64">
        <f>'Scenario Int-13'!W39</f>
        <v>3.8766519823788544E-2</v>
      </c>
      <c r="X24" s="64">
        <f>'Scenario Int-13'!X39</f>
        <v>0.78854625550660795</v>
      </c>
      <c r="Y24" s="65">
        <f>'Scenario Int-13'!Y39</f>
        <v>0.17268722466960351</v>
      </c>
      <c r="Z24" s="79"/>
      <c r="AA24" s="79"/>
      <c r="AB24" s="79"/>
      <c r="AC24" s="79"/>
    </row>
    <row r="25" spans="1:29" x14ac:dyDescent="0.25">
      <c r="A25" s="71">
        <v>3</v>
      </c>
      <c r="B25" s="72" t="s">
        <v>80</v>
      </c>
      <c r="C25" s="63">
        <f>'Scenario 0'!V25</f>
        <v>772.60716599190323</v>
      </c>
      <c r="D25" s="64">
        <f>'Scenario 0'!W25</f>
        <v>8.7248322147651006E-2</v>
      </c>
      <c r="E25" s="64">
        <f>'Scenario 0'!X25</f>
        <v>0.26323639075316929</v>
      </c>
      <c r="F25" s="65">
        <f>'Scenario 0'!Y25</f>
        <v>0.64951528709917972</v>
      </c>
      <c r="G25" s="63">
        <f>'Scenario 0'!V40</f>
        <v>948.89179132040647</v>
      </c>
      <c r="H25" s="64">
        <f>'Scenario 0'!W40</f>
        <v>0.13568281938325991</v>
      </c>
      <c r="I25" s="64">
        <f>'Scenario 0'!X40</f>
        <v>4.5814977973568261E-2</v>
      </c>
      <c r="J25" s="65">
        <f>'Scenario 0'!Y40</f>
        <v>0.81850220264317186</v>
      </c>
      <c r="K25" s="79"/>
      <c r="L25" s="79"/>
      <c r="M25" s="79"/>
      <c r="N25" s="79"/>
      <c r="P25" s="71">
        <v>3</v>
      </c>
      <c r="Q25" s="72" t="s">
        <v>80</v>
      </c>
      <c r="R25" s="82">
        <f>'Scenario Int-13'!V25</f>
        <v>-34.344373368146236</v>
      </c>
      <c r="S25" s="64">
        <f>'Scenario Int-13'!W25</f>
        <v>0.22893363161819538</v>
      </c>
      <c r="T25" s="64">
        <f>'Scenario Int-13'!X25</f>
        <v>0.42878448918717377</v>
      </c>
      <c r="U25" s="65">
        <f>'Scenario Int-13'!Y25</f>
        <v>0.34228187919463088</v>
      </c>
      <c r="V25" s="82">
        <f>'Scenario Int-13'!V40</f>
        <v>415.85968553459134</v>
      </c>
      <c r="W25" s="64">
        <f>'Scenario Int-13'!W40</f>
        <v>0.10572687224669604</v>
      </c>
      <c r="X25" s="64">
        <f>'Scenario Int-13'!X40</f>
        <v>0.57973568281938315</v>
      </c>
      <c r="Y25" s="65">
        <f>'Scenario Int-13'!Y40</f>
        <v>0.31453744493392072</v>
      </c>
      <c r="Z25" s="79"/>
      <c r="AA25" s="79"/>
      <c r="AB25" s="79"/>
      <c r="AC25" s="79"/>
    </row>
    <row r="26" spans="1:29" ht="15.75" thickBot="1" x14ac:dyDescent="0.3">
      <c r="A26" s="73">
        <v>4</v>
      </c>
      <c r="B26" s="74" t="s">
        <v>81</v>
      </c>
      <c r="C26" s="66">
        <f>'Scenario 0'!V26</f>
        <v>668.13304054054174</v>
      </c>
      <c r="D26" s="67">
        <f>'Scenario 0'!W26</f>
        <v>0.18568232662192394</v>
      </c>
      <c r="E26" s="67">
        <f>'Scenario 0'!X26</f>
        <v>6.7114093959731447E-3</v>
      </c>
      <c r="F26" s="68">
        <f>'Scenario 0'!Y26</f>
        <v>0.80760626398210289</v>
      </c>
      <c r="G26" s="66">
        <f>'Scenario 0'!V41</f>
        <v>956.4396822594872</v>
      </c>
      <c r="H26" s="67">
        <f>'Scenario 0'!W41</f>
        <v>0.19030837004405288</v>
      </c>
      <c r="I26" s="67">
        <f>'Scenario 0'!X41</f>
        <v>1.7621145374449032E-3</v>
      </c>
      <c r="J26" s="68">
        <f>'Scenario 0'!Y41</f>
        <v>0.80792951541850222</v>
      </c>
      <c r="K26" s="79"/>
      <c r="L26" s="79"/>
      <c r="M26" s="79"/>
      <c r="N26" s="79"/>
      <c r="P26" s="73">
        <v>4</v>
      </c>
      <c r="Q26" s="74" t="s">
        <v>81</v>
      </c>
      <c r="R26" s="83">
        <f>'Scenario Int-13'!V26</f>
        <v>-103.43422018348613</v>
      </c>
      <c r="S26" s="67">
        <f>'Scenario Int-13'!W26</f>
        <v>0.30350484712900822</v>
      </c>
      <c r="T26" s="67">
        <f>'Scenario Int-13'!X26</f>
        <v>0.34973900074571207</v>
      </c>
      <c r="U26" s="68">
        <f>'Scenario Int-13'!Y26</f>
        <v>0.34675615212527966</v>
      </c>
      <c r="V26" s="83">
        <f>'Scenario Int-13'!V41</f>
        <v>421.08793421052644</v>
      </c>
      <c r="W26" s="67">
        <f>'Scenario Int-13'!W41</f>
        <v>0.25022026431718064</v>
      </c>
      <c r="X26" s="67">
        <f>'Scenario Int-13'!X41</f>
        <v>0.33039647577092501</v>
      </c>
      <c r="Y26" s="68">
        <f>'Scenario Int-13'!Y41</f>
        <v>0.41938325991189429</v>
      </c>
      <c r="Z26" s="79"/>
      <c r="AA26" s="79"/>
      <c r="AB26" s="79"/>
      <c r="AC26" s="79"/>
    </row>
    <row r="27" spans="1:29" ht="15.75" thickBot="1" x14ac:dyDescent="0.3">
      <c r="A27" s="79"/>
      <c r="B27" s="79"/>
      <c r="C27" s="79"/>
      <c r="D27" s="79"/>
      <c r="E27" s="79"/>
      <c r="F27" s="79"/>
      <c r="G27" s="79"/>
      <c r="H27" s="79"/>
      <c r="I27" s="79"/>
      <c r="J27" s="79"/>
      <c r="K27" s="79"/>
      <c r="L27" s="79"/>
      <c r="M27" s="79"/>
      <c r="N27" s="79"/>
      <c r="P27" s="79"/>
      <c r="Q27" s="79"/>
      <c r="R27" s="79"/>
      <c r="S27" s="79"/>
      <c r="T27" s="79"/>
      <c r="U27" s="79"/>
      <c r="V27" s="79"/>
      <c r="W27" s="79"/>
      <c r="X27" s="79"/>
      <c r="Y27" s="79"/>
      <c r="Z27" s="79"/>
      <c r="AA27" s="79"/>
      <c r="AB27" s="79"/>
      <c r="AC27" s="79"/>
    </row>
    <row r="28" spans="1:29" ht="24.75" customHeight="1" thickBot="1" x14ac:dyDescent="0.3">
      <c r="A28" s="239" t="s">
        <v>106</v>
      </c>
      <c r="B28" s="240"/>
      <c r="C28" s="241" t="s">
        <v>89</v>
      </c>
      <c r="D28" s="242"/>
      <c r="E28" s="242"/>
      <c r="F28" s="243"/>
      <c r="G28" s="241" t="s">
        <v>23</v>
      </c>
      <c r="H28" s="242"/>
      <c r="I28" s="242"/>
      <c r="J28" s="243"/>
      <c r="K28" s="79"/>
      <c r="L28" s="79"/>
      <c r="M28" s="79"/>
      <c r="N28" s="79"/>
      <c r="P28" s="239" t="s">
        <v>126</v>
      </c>
      <c r="Q28" s="240"/>
      <c r="R28" s="241" t="s">
        <v>89</v>
      </c>
      <c r="S28" s="242"/>
      <c r="T28" s="242"/>
      <c r="U28" s="243"/>
      <c r="V28" s="241" t="s">
        <v>23</v>
      </c>
      <c r="W28" s="242"/>
      <c r="X28" s="242"/>
      <c r="Y28" s="243"/>
      <c r="Z28" s="79"/>
      <c r="AA28" s="79"/>
      <c r="AB28" s="79"/>
      <c r="AC28" s="79"/>
    </row>
    <row r="29" spans="1:29" x14ac:dyDescent="0.25">
      <c r="A29" s="80"/>
      <c r="B29" s="81"/>
      <c r="C29" s="249" t="s">
        <v>83</v>
      </c>
      <c r="D29" s="25" t="s">
        <v>1</v>
      </c>
      <c r="E29" s="26" t="s">
        <v>2</v>
      </c>
      <c r="F29" s="61" t="s">
        <v>1</v>
      </c>
      <c r="G29" s="249" t="s">
        <v>83</v>
      </c>
      <c r="H29" s="25" t="s">
        <v>1</v>
      </c>
      <c r="I29" s="26" t="s">
        <v>2</v>
      </c>
      <c r="J29" s="61" t="s">
        <v>1</v>
      </c>
      <c r="K29" s="79"/>
      <c r="L29" s="79"/>
      <c r="M29" s="79"/>
      <c r="N29" s="79"/>
      <c r="P29" s="80"/>
      <c r="Q29" s="81"/>
      <c r="R29" s="249" t="s">
        <v>83</v>
      </c>
      <c r="S29" s="25" t="s">
        <v>1</v>
      </c>
      <c r="T29" s="26" t="s">
        <v>2</v>
      </c>
      <c r="U29" s="61" t="s">
        <v>1</v>
      </c>
      <c r="V29" s="249" t="s">
        <v>83</v>
      </c>
      <c r="W29" s="25" t="s">
        <v>1</v>
      </c>
      <c r="X29" s="26" t="s">
        <v>2</v>
      </c>
      <c r="Y29" s="61" t="s">
        <v>1</v>
      </c>
      <c r="Z29" s="79"/>
      <c r="AA29" s="79"/>
      <c r="AB29" s="79"/>
      <c r="AC29" s="79"/>
    </row>
    <row r="30" spans="1:29" x14ac:dyDescent="0.25">
      <c r="A30" s="250" t="s">
        <v>77</v>
      </c>
      <c r="B30" s="251"/>
      <c r="C30" s="250"/>
      <c r="D30" s="27" t="s">
        <v>5</v>
      </c>
      <c r="E30" s="27" t="s">
        <v>6</v>
      </c>
      <c r="F30" s="62" t="s">
        <v>7</v>
      </c>
      <c r="G30" s="250"/>
      <c r="H30" s="27" t="s">
        <v>5</v>
      </c>
      <c r="I30" s="27" t="s">
        <v>6</v>
      </c>
      <c r="J30" s="62" t="s">
        <v>7</v>
      </c>
      <c r="K30" s="79"/>
      <c r="L30" s="79"/>
      <c r="M30" s="79"/>
      <c r="N30" s="79"/>
      <c r="P30" s="250" t="s">
        <v>77</v>
      </c>
      <c r="Q30" s="251"/>
      <c r="R30" s="250"/>
      <c r="S30" s="27" t="s">
        <v>5</v>
      </c>
      <c r="T30" s="27" t="s">
        <v>6</v>
      </c>
      <c r="U30" s="62" t="s">
        <v>7</v>
      </c>
      <c r="V30" s="250"/>
      <c r="W30" s="27" t="s">
        <v>5</v>
      </c>
      <c r="X30" s="27" t="s">
        <v>6</v>
      </c>
      <c r="Y30" s="62" t="s">
        <v>7</v>
      </c>
      <c r="Z30" s="79"/>
      <c r="AA30" s="79"/>
      <c r="AB30" s="79"/>
      <c r="AC30" s="79"/>
    </row>
    <row r="31" spans="1:29" x14ac:dyDescent="0.25">
      <c r="A31" s="69">
        <v>1</v>
      </c>
      <c r="B31" s="70" t="s">
        <v>78</v>
      </c>
      <c r="C31" s="63">
        <f>'Scenario 0'!D53</f>
        <v>754.6197101449269</v>
      </c>
      <c r="D31" s="64">
        <f>'Scenario 0'!E53</f>
        <v>0.17457044673539518</v>
      </c>
      <c r="E31" s="64">
        <f>'Scenario 0'!F53</f>
        <v>0.57319587628865976</v>
      </c>
      <c r="F31" s="65">
        <f>'Scenario 0'!G53</f>
        <v>0.25223367697594501</v>
      </c>
      <c r="G31" s="63">
        <f>'Scenario 0'!D68</f>
        <v>439.67555269922866</v>
      </c>
      <c r="H31" s="64">
        <f>'Scenario 0'!E68</f>
        <v>0.21595092024539878</v>
      </c>
      <c r="I31" s="64">
        <f>'Scenario 0'!F68</f>
        <v>0.52269938650306758</v>
      </c>
      <c r="J31" s="65">
        <f>'Scenario 0'!G68</f>
        <v>0.26134969325153373</v>
      </c>
      <c r="K31" s="79"/>
      <c r="L31" s="79"/>
      <c r="M31" s="79"/>
      <c r="N31" s="79"/>
      <c r="P31" s="69">
        <v>1</v>
      </c>
      <c r="Q31" s="70" t="s">
        <v>78</v>
      </c>
      <c r="R31" s="82">
        <f>'Scenario Int-13'!D53</f>
        <v>-134.46087281795499</v>
      </c>
      <c r="S31" s="64">
        <f>'Scenario Int-13'!E53</f>
        <v>0.19243986254295534</v>
      </c>
      <c r="T31" s="64">
        <f>'Scenario Int-13'!F53</f>
        <v>0.72439862542955324</v>
      </c>
      <c r="U31" s="65">
        <f>'Scenario Int-13'!G53</f>
        <v>8.3161512027491405E-2</v>
      </c>
      <c r="V31" s="82">
        <f>'Scenario Int-13'!D68</f>
        <v>-581.38588679245277</v>
      </c>
      <c r="W31" s="64">
        <f>'Scenario Int-13'!E68</f>
        <v>0.22576687116564417</v>
      </c>
      <c r="X31" s="64">
        <f>'Scenario Int-13'!F68</f>
        <v>0.67484662576687116</v>
      </c>
      <c r="Y31" s="65">
        <f>'Scenario Int-13'!G68</f>
        <v>9.9386503067484658E-2</v>
      </c>
      <c r="Z31" s="79"/>
      <c r="AA31" s="79"/>
      <c r="AB31" s="79"/>
      <c r="AC31" s="79"/>
    </row>
    <row r="32" spans="1:29" x14ac:dyDescent="0.25">
      <c r="A32" s="69">
        <v>2</v>
      </c>
      <c r="B32" s="70" t="s">
        <v>79</v>
      </c>
      <c r="C32" s="63">
        <f>'Scenario 0'!D54</f>
        <v>775.23120396600518</v>
      </c>
      <c r="D32" s="64">
        <f>'Scenario 0'!E54</f>
        <v>0.1670103092783505</v>
      </c>
      <c r="E32" s="64">
        <f>'Scenario 0'!F54</f>
        <v>0.51477663230240556</v>
      </c>
      <c r="F32" s="65">
        <f>'Scenario 0'!G54</f>
        <v>0.31821305841924397</v>
      </c>
      <c r="G32" s="63">
        <f>'Scenario 0'!D69</f>
        <v>476.61953703703699</v>
      </c>
      <c r="H32" s="64">
        <f>'Scenario 0'!E69</f>
        <v>0.20343137254901961</v>
      </c>
      <c r="I32" s="64">
        <f>'Scenario 0'!F69</f>
        <v>0.4705882352941177</v>
      </c>
      <c r="J32" s="65">
        <f>'Scenario 0'!G69</f>
        <v>0.32598039215686275</v>
      </c>
      <c r="K32" s="79"/>
      <c r="L32" s="79"/>
      <c r="M32" s="79"/>
      <c r="N32" s="79"/>
      <c r="P32" s="69">
        <v>2</v>
      </c>
      <c r="Q32" s="70" t="s">
        <v>79</v>
      </c>
      <c r="R32" s="82">
        <f>'Scenario Int-13'!D54</f>
        <v>-56.784261954262</v>
      </c>
      <c r="S32" s="64">
        <f>'Scenario Int-13'!E54</f>
        <v>0.21237113402061855</v>
      </c>
      <c r="T32" s="64">
        <f>'Scenario Int-13'!F54</f>
        <v>0.66941580756013741</v>
      </c>
      <c r="U32" s="65">
        <f>'Scenario Int-13'!G54</f>
        <v>0.11821305841924398</v>
      </c>
      <c r="V32" s="82">
        <f>'Scenario Int-13'!D69</f>
        <v>-505.59501618122994</v>
      </c>
      <c r="W32" s="64">
        <f>'Scenario Int-13'!E69</f>
        <v>0.25153374233128833</v>
      </c>
      <c r="X32" s="64">
        <f>'Scenario Int-13'!F69</f>
        <v>0.62085889570552144</v>
      </c>
      <c r="Y32" s="65">
        <f>'Scenario Int-13'!G69</f>
        <v>0.1276073619631902</v>
      </c>
      <c r="Z32" s="79"/>
      <c r="AA32" s="79"/>
      <c r="AB32" s="79"/>
      <c r="AC32" s="79"/>
    </row>
    <row r="33" spans="1:29" x14ac:dyDescent="0.25">
      <c r="A33" s="71">
        <v>3</v>
      </c>
      <c r="B33" s="72" t="s">
        <v>80</v>
      </c>
      <c r="C33" s="63">
        <f>'Scenario 0'!D55</f>
        <v>692.43596853490737</v>
      </c>
      <c r="D33" s="64">
        <f>'Scenario 0'!E55</f>
        <v>0.21580756013745706</v>
      </c>
      <c r="E33" s="64">
        <f>'Scenario 0'!F55</f>
        <v>0.30103092783505153</v>
      </c>
      <c r="F33" s="65">
        <f>'Scenario 0'!G55</f>
        <v>0.48316151202749141</v>
      </c>
      <c r="G33" s="63">
        <f>'Scenario 0'!D70</f>
        <v>482.20925549915404</v>
      </c>
      <c r="H33" s="64">
        <f>'Scenario 0'!E70</f>
        <v>0.27607361963190186</v>
      </c>
      <c r="I33" s="64">
        <f>'Scenario 0'!F70</f>
        <v>0.27484662576687119</v>
      </c>
      <c r="J33" s="65">
        <f>'Scenario 0'!G70</f>
        <v>0.44907975460122701</v>
      </c>
      <c r="K33" s="79"/>
      <c r="L33" s="79"/>
      <c r="M33" s="79"/>
      <c r="N33" s="79"/>
      <c r="P33" s="71">
        <v>3</v>
      </c>
      <c r="Q33" s="72" t="s">
        <v>80</v>
      </c>
      <c r="R33" s="82">
        <f>'Scenario Int-13'!D55</f>
        <v>-55.265383631713583</v>
      </c>
      <c r="S33" s="64">
        <f>'Scenario Int-13'!E55</f>
        <v>0.34020618556701032</v>
      </c>
      <c r="T33" s="64">
        <f>'Scenario Int-13'!F55</f>
        <v>0.4625429553264605</v>
      </c>
      <c r="U33" s="65">
        <f>'Scenario Int-13'!G55</f>
        <v>0.1972508591065292</v>
      </c>
      <c r="V33" s="82">
        <f>'Scenario Int-13'!D70</f>
        <v>-448.22404564315354</v>
      </c>
      <c r="W33" s="64">
        <f>'Scenario Int-13'!E70</f>
        <v>0.40490797546012269</v>
      </c>
      <c r="X33" s="64">
        <f>'Scenario Int-13'!F70</f>
        <v>0.4085889570552147</v>
      </c>
      <c r="Y33" s="65">
        <f>'Scenario Int-13'!G70</f>
        <v>0.18650306748466258</v>
      </c>
      <c r="Z33" s="79"/>
      <c r="AA33" s="79"/>
      <c r="AB33" s="79"/>
      <c r="AC33" s="79"/>
    </row>
    <row r="34" spans="1:29" ht="15.75" thickBot="1" x14ac:dyDescent="0.3">
      <c r="A34" s="73">
        <v>4</v>
      </c>
      <c r="B34" s="74" t="s">
        <v>81</v>
      </c>
      <c r="C34" s="66">
        <f>'Scenario 0'!D56</f>
        <v>662.13373955431814</v>
      </c>
      <c r="D34" s="67">
        <f>'Scenario 0'!E56</f>
        <v>0.34226804123711341</v>
      </c>
      <c r="E34" s="67">
        <f>'Scenario 0'!F56</f>
        <v>1.3058419243986208E-2</v>
      </c>
      <c r="F34" s="68">
        <f>'Scenario 0'!G56</f>
        <v>0.64467353951890038</v>
      </c>
      <c r="G34" s="66">
        <f>'Scenario 0'!D71</f>
        <v>553.53072049689433</v>
      </c>
      <c r="H34" s="67">
        <f>'Scenario 0'!E71</f>
        <v>0.43312883435582822</v>
      </c>
      <c r="I34" s="67">
        <f>'Scenario 0'!F71</f>
        <v>1.2269938650306789E-2</v>
      </c>
      <c r="J34" s="68">
        <f>'Scenario 0'!G71</f>
        <v>0.55460122699386505</v>
      </c>
      <c r="K34" s="79"/>
      <c r="L34" s="79"/>
      <c r="M34" s="79"/>
      <c r="N34" s="79"/>
      <c r="P34" s="73">
        <v>4</v>
      </c>
      <c r="Q34" s="74" t="s">
        <v>81</v>
      </c>
      <c r="R34" s="83">
        <f>'Scenario Int-13'!D56</f>
        <v>-26.165394736842103</v>
      </c>
      <c r="S34" s="67">
        <f>'Scenario Int-13'!E56</f>
        <v>0.54776632302405504</v>
      </c>
      <c r="T34" s="67">
        <f>'Scenario Int-13'!F56</f>
        <v>0.11202749140893464</v>
      </c>
      <c r="U34" s="68">
        <f>'Scenario Int-13'!G56</f>
        <v>0.34020618556701032</v>
      </c>
      <c r="V34" s="83">
        <f>'Scenario Int-13'!D71</f>
        <v>-310.87476572958485</v>
      </c>
      <c r="W34" s="67">
        <f>'Scenario Int-13'!E71</f>
        <v>0.62699386503067489</v>
      </c>
      <c r="X34" s="67">
        <f>'Scenario Int-13'!F71</f>
        <v>8.3435582822085852E-2</v>
      </c>
      <c r="Y34" s="68">
        <f>'Scenario Int-13'!G71</f>
        <v>0.28957055214723926</v>
      </c>
      <c r="Z34" s="79"/>
      <c r="AA34" s="79"/>
      <c r="AB34" s="79"/>
      <c r="AC34" s="79"/>
    </row>
  </sheetData>
  <mergeCells count="56">
    <mergeCell ref="A30:B30"/>
    <mergeCell ref="P30:Q30"/>
    <mergeCell ref="R28:U28"/>
    <mergeCell ref="V28:Y28"/>
    <mergeCell ref="C29:C30"/>
    <mergeCell ref="G29:G30"/>
    <mergeCell ref="R29:R30"/>
    <mergeCell ref="V29:V30"/>
    <mergeCell ref="A22:B22"/>
    <mergeCell ref="P22:Q22"/>
    <mergeCell ref="A28:B28"/>
    <mergeCell ref="C28:F28"/>
    <mergeCell ref="G28:J28"/>
    <mergeCell ref="P28:Q28"/>
    <mergeCell ref="R20:U20"/>
    <mergeCell ref="V20:Y20"/>
    <mergeCell ref="C21:C22"/>
    <mergeCell ref="G21:G22"/>
    <mergeCell ref="R21:R22"/>
    <mergeCell ref="V21:V22"/>
    <mergeCell ref="A13:B13"/>
    <mergeCell ref="P13:Q13"/>
    <mergeCell ref="A20:B20"/>
    <mergeCell ref="C20:F20"/>
    <mergeCell ref="G20:J20"/>
    <mergeCell ref="P20:Q20"/>
    <mergeCell ref="R11:U11"/>
    <mergeCell ref="V11:Y11"/>
    <mergeCell ref="Z11:AC11"/>
    <mergeCell ref="C12:C13"/>
    <mergeCell ref="G12:G13"/>
    <mergeCell ref="K12:K13"/>
    <mergeCell ref="R12:R13"/>
    <mergeCell ref="V12:V13"/>
    <mergeCell ref="Z12:Z13"/>
    <mergeCell ref="A4:B4"/>
    <mergeCell ref="P4:Q4"/>
    <mergeCell ref="A11:B11"/>
    <mergeCell ref="C11:F11"/>
    <mergeCell ref="G11:J11"/>
    <mergeCell ref="K11:N11"/>
    <mergeCell ref="P11:Q11"/>
    <mergeCell ref="V2:Y2"/>
    <mergeCell ref="Z2:AC2"/>
    <mergeCell ref="C3:C4"/>
    <mergeCell ref="G3:G4"/>
    <mergeCell ref="K3:K4"/>
    <mergeCell ref="R3:R4"/>
    <mergeCell ref="V3:V4"/>
    <mergeCell ref="Z3:Z4"/>
    <mergeCell ref="R2:U2"/>
    <mergeCell ref="A2:B2"/>
    <mergeCell ref="C2:F2"/>
    <mergeCell ref="G2:J2"/>
    <mergeCell ref="K2:N2"/>
    <mergeCell ref="P2:Q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C34"/>
  <sheetViews>
    <sheetView showGridLines="0" workbookViewId="0">
      <selection activeCell="N15" sqref="N15"/>
    </sheetView>
  </sheetViews>
  <sheetFormatPr defaultRowHeight="15" x14ac:dyDescent="0.25"/>
  <cols>
    <col min="2" max="2" width="12.85546875" customWidth="1"/>
    <col min="3" max="3" width="8" customWidth="1"/>
    <col min="4" max="6" width="7.7109375" customWidth="1"/>
    <col min="7" max="7" width="8" customWidth="1"/>
    <col min="8" max="10" width="7.7109375" customWidth="1"/>
    <col min="11" max="11" width="8" customWidth="1"/>
    <col min="12" max="14" width="7.7109375" customWidth="1"/>
    <col min="16" max="16" width="11.140625" customWidth="1"/>
    <col min="17" max="17" width="11.42578125" customWidth="1"/>
    <col min="18" max="18" width="8" customWidth="1"/>
    <col min="19" max="21" width="7.7109375" customWidth="1"/>
    <col min="22" max="22" width="8" customWidth="1"/>
    <col min="23" max="25" width="7.7109375" customWidth="1"/>
    <col min="26" max="26" width="8" customWidth="1"/>
    <col min="27" max="29" width="7.7109375" customWidth="1"/>
  </cols>
  <sheetData>
    <row r="1" spans="1:29" ht="15.75" thickBot="1" x14ac:dyDescent="0.3">
      <c r="A1" s="79"/>
      <c r="B1" s="79"/>
      <c r="C1" s="79"/>
      <c r="D1" s="79"/>
      <c r="E1" s="79"/>
      <c r="F1" s="79"/>
      <c r="G1" s="79"/>
      <c r="H1" s="79"/>
      <c r="I1" s="79"/>
      <c r="J1" s="79"/>
      <c r="K1" s="79"/>
      <c r="L1" s="79"/>
      <c r="M1" s="79"/>
      <c r="N1" s="79"/>
    </row>
    <row r="2" spans="1:29" ht="24.75" customHeight="1" thickBot="1" x14ac:dyDescent="0.3">
      <c r="A2" s="239" t="s">
        <v>174</v>
      </c>
      <c r="B2" s="240"/>
      <c r="C2" s="241" t="s">
        <v>14</v>
      </c>
      <c r="D2" s="242"/>
      <c r="E2" s="242"/>
      <c r="F2" s="243"/>
      <c r="G2" s="241" t="s">
        <v>82</v>
      </c>
      <c r="H2" s="242"/>
      <c r="I2" s="242"/>
      <c r="J2" s="243"/>
      <c r="K2" s="241" t="s">
        <v>84</v>
      </c>
      <c r="L2" s="242"/>
      <c r="M2" s="242"/>
      <c r="N2" s="243"/>
      <c r="P2" s="239" t="s">
        <v>213</v>
      </c>
      <c r="Q2" s="240"/>
      <c r="R2" s="241" t="s">
        <v>14</v>
      </c>
      <c r="S2" s="242"/>
      <c r="T2" s="242"/>
      <c r="U2" s="243"/>
      <c r="V2" s="241" t="s">
        <v>82</v>
      </c>
      <c r="W2" s="242"/>
      <c r="X2" s="242"/>
      <c r="Y2" s="243"/>
      <c r="Z2" s="241" t="s">
        <v>84</v>
      </c>
      <c r="AA2" s="242"/>
      <c r="AB2" s="242"/>
      <c r="AC2" s="243"/>
    </row>
    <row r="3" spans="1:29" x14ac:dyDescent="0.25">
      <c r="A3" s="80"/>
      <c r="B3" s="81"/>
      <c r="C3" s="249" t="s">
        <v>83</v>
      </c>
      <c r="D3" s="25" t="s">
        <v>1</v>
      </c>
      <c r="E3" s="26" t="s">
        <v>2</v>
      </c>
      <c r="F3" s="61" t="s">
        <v>1</v>
      </c>
      <c r="G3" s="249" t="s">
        <v>83</v>
      </c>
      <c r="H3" s="25" t="s">
        <v>1</v>
      </c>
      <c r="I3" s="26" t="s">
        <v>2</v>
      </c>
      <c r="J3" s="61" t="s">
        <v>1</v>
      </c>
      <c r="K3" s="249" t="s">
        <v>83</v>
      </c>
      <c r="L3" s="25" t="s">
        <v>1</v>
      </c>
      <c r="M3" s="26" t="s">
        <v>2</v>
      </c>
      <c r="N3" s="61" t="s">
        <v>1</v>
      </c>
      <c r="P3" s="80"/>
      <c r="Q3" s="81"/>
      <c r="R3" s="247" t="s">
        <v>83</v>
      </c>
      <c r="S3" s="25" t="s">
        <v>1</v>
      </c>
      <c r="T3" s="26" t="s">
        <v>2</v>
      </c>
      <c r="U3" s="61" t="s">
        <v>1</v>
      </c>
      <c r="V3" s="249" t="s">
        <v>83</v>
      </c>
      <c r="W3" s="25" t="s">
        <v>1</v>
      </c>
      <c r="X3" s="26" t="s">
        <v>2</v>
      </c>
      <c r="Y3" s="61" t="s">
        <v>1</v>
      </c>
      <c r="Z3" s="249" t="s">
        <v>83</v>
      </c>
      <c r="AA3" s="25" t="s">
        <v>1</v>
      </c>
      <c r="AB3" s="26" t="s">
        <v>2</v>
      </c>
      <c r="AC3" s="61" t="s">
        <v>1</v>
      </c>
    </row>
    <row r="4" spans="1:29" x14ac:dyDescent="0.25">
      <c r="A4" s="250" t="s">
        <v>77</v>
      </c>
      <c r="B4" s="251"/>
      <c r="C4" s="250"/>
      <c r="D4" s="27" t="s">
        <v>5</v>
      </c>
      <c r="E4" s="27" t="s">
        <v>6</v>
      </c>
      <c r="F4" s="62" t="s">
        <v>7</v>
      </c>
      <c r="G4" s="250"/>
      <c r="H4" s="27" t="s">
        <v>5</v>
      </c>
      <c r="I4" s="27" t="s">
        <v>6</v>
      </c>
      <c r="J4" s="62" t="s">
        <v>7</v>
      </c>
      <c r="K4" s="250"/>
      <c r="L4" s="27" t="s">
        <v>5</v>
      </c>
      <c r="M4" s="27" t="s">
        <v>6</v>
      </c>
      <c r="N4" s="62" t="s">
        <v>7</v>
      </c>
      <c r="P4" s="250" t="s">
        <v>77</v>
      </c>
      <c r="Q4" s="251"/>
      <c r="R4" s="248"/>
      <c r="S4" s="27" t="s">
        <v>5</v>
      </c>
      <c r="T4" s="27" t="s">
        <v>6</v>
      </c>
      <c r="U4" s="62" t="s">
        <v>7</v>
      </c>
      <c r="V4" s="250"/>
      <c r="W4" s="27" t="s">
        <v>5</v>
      </c>
      <c r="X4" s="27" t="s">
        <v>6</v>
      </c>
      <c r="Y4" s="62" t="s">
        <v>7</v>
      </c>
      <c r="Z4" s="250"/>
      <c r="AA4" s="27" t="s">
        <v>5</v>
      </c>
      <c r="AB4" s="27" t="s">
        <v>6</v>
      </c>
      <c r="AC4" s="62" t="s">
        <v>7</v>
      </c>
    </row>
    <row r="5" spans="1:29" x14ac:dyDescent="0.25">
      <c r="A5" s="69">
        <v>1</v>
      </c>
      <c r="B5" s="70" t="s">
        <v>78</v>
      </c>
      <c r="C5" s="63">
        <f>'Scenario 0.55'!D8</f>
        <v>667.12382468404905</v>
      </c>
      <c r="D5" s="64">
        <f>'Scenario 0.55'!E8</f>
        <v>0.1208</v>
      </c>
      <c r="E5" s="64">
        <f>'Scenario 0.55'!F8</f>
        <v>0.65339999999999998</v>
      </c>
      <c r="F5" s="65">
        <f>'Scenario 0.55'!G8</f>
        <v>0.2258</v>
      </c>
      <c r="G5" s="63">
        <f>'Scenario 0.55'!M8</f>
        <v>444.84275429049876</v>
      </c>
      <c r="H5" s="64">
        <f>'Scenario 0.55'!N8</f>
        <v>0.15439856373429084</v>
      </c>
      <c r="I5" s="64">
        <f>'Scenario 0.55'!O8</f>
        <v>0.67007319431017809</v>
      </c>
      <c r="J5" s="65">
        <f>'Scenario 0.55'!P8</f>
        <v>0.17552824195553102</v>
      </c>
      <c r="K5" s="63">
        <f>'Scenario 0.55'!V8</f>
        <v>1242.2407365145216</v>
      </c>
      <c r="L5" s="64">
        <f>'Scenario 0.55'!W8</f>
        <v>1.7770597738287562E-2</v>
      </c>
      <c r="M5" s="64">
        <f>'Scenario 0.55'!X8</f>
        <v>0.61066235864297247</v>
      </c>
      <c r="N5" s="65">
        <f>'Scenario 0.55'!Y8</f>
        <v>0.37156704361873988</v>
      </c>
      <c r="P5" s="69">
        <v>1</v>
      </c>
      <c r="Q5" s="70" t="s">
        <v>78</v>
      </c>
      <c r="R5" s="82">
        <f>'Scenario Int-13.55'!D8</f>
        <v>-185.79632595416399</v>
      </c>
      <c r="S5" s="64">
        <f>'Scenario Int-13.55'!E8</f>
        <v>0.13059999999999999</v>
      </c>
      <c r="T5" s="64">
        <f>'Scenario Int-13.55'!F8</f>
        <v>0.79400000000000004</v>
      </c>
      <c r="U5" s="65">
        <f>'Scenario Int-13.55'!G8</f>
        <v>7.5399999999999995E-2</v>
      </c>
      <c r="V5" s="82">
        <f>'Scenario Int-13.55'!M8</f>
        <v>-217.03624401913873</v>
      </c>
      <c r="W5" s="64">
        <f>'Scenario Int-13.55'!N8</f>
        <v>0.17069465543433227</v>
      </c>
      <c r="X5" s="64">
        <f>'Scenario Int-13.55'!O8</f>
        <v>0.76273995304515951</v>
      </c>
      <c r="Y5" s="65">
        <f>'Scenario Int-13.55'!P8</f>
        <v>6.6565391520508221E-2</v>
      </c>
      <c r="Z5" s="82">
        <f>'Scenario Int-13.55'!V8</f>
        <v>280.25062068965525</v>
      </c>
      <c r="AA5" s="64">
        <f>'Scenario Int-13.55'!W8</f>
        <v>1.0096930533117932E-2</v>
      </c>
      <c r="AB5" s="64">
        <f>'Scenario Int-13.55'!X8</f>
        <v>0.8877221324717286</v>
      </c>
      <c r="AC5" s="65">
        <f>'Scenario Int-13.55'!Y8</f>
        <v>0.10218093699515347</v>
      </c>
    </row>
    <row r="6" spans="1:29" x14ac:dyDescent="0.25">
      <c r="A6" s="69">
        <v>2</v>
      </c>
      <c r="B6" s="70" t="s">
        <v>79</v>
      </c>
      <c r="C6" s="63">
        <f>'Scenario 0.55'!D9</f>
        <v>692.4967279553415</v>
      </c>
      <c r="D6" s="64">
        <f>'Scenario 0.55'!E9</f>
        <v>0.1111</v>
      </c>
      <c r="E6" s="64">
        <f>'Scenario 0.55'!F9</f>
        <v>0.59819999999999995</v>
      </c>
      <c r="F6" s="65">
        <f>'Scenario 0.55'!G9</f>
        <v>0.29070000000000001</v>
      </c>
      <c r="G6" s="63">
        <f>'Scenario 0.55'!M9</f>
        <v>501.9427376146794</v>
      </c>
      <c r="H6" s="64">
        <f>'Scenario 0.55'!N9</f>
        <v>0.13962159922662615</v>
      </c>
      <c r="I6" s="64">
        <f>'Scenario 0.55'!O9</f>
        <v>0.62367076370667041</v>
      </c>
      <c r="J6" s="65">
        <f>'Scenario 0.55'!P9</f>
        <v>0.2367076370667035</v>
      </c>
      <c r="K6" s="63">
        <f>'Scenario 0.55'!V9</f>
        <v>1147.8872484952713</v>
      </c>
      <c r="L6" s="64">
        <f>'Scenario 0.55'!W9</f>
        <v>2.2617124394184167E-2</v>
      </c>
      <c r="M6" s="64">
        <f>'Scenario 0.55'!X9</f>
        <v>0.53029079159935377</v>
      </c>
      <c r="N6" s="65">
        <f>'Scenario 0.55'!Y9</f>
        <v>0.44709208400646205</v>
      </c>
      <c r="P6" s="69">
        <v>2</v>
      </c>
      <c r="Q6" s="70" t="s">
        <v>79</v>
      </c>
      <c r="R6" s="82">
        <f>'Scenario Int-13.55'!D9</f>
        <v>-114.76234246473253</v>
      </c>
      <c r="S6" s="64">
        <f>'Scenario Int-13.55'!E9</f>
        <v>0.14990000000000001</v>
      </c>
      <c r="T6" s="64">
        <f>'Scenario Int-13.55'!F9</f>
        <v>0.73429999999999995</v>
      </c>
      <c r="U6" s="65">
        <f>'Scenario Int-13.55'!G9</f>
        <v>0.1158</v>
      </c>
      <c r="V6" s="82">
        <f>'Scenario Int-13.55'!M9</f>
        <v>-173.24987603305775</v>
      </c>
      <c r="W6" s="64">
        <f>'Scenario Int-13.55'!N9</f>
        <v>0.18768125949454495</v>
      </c>
      <c r="X6" s="64">
        <f>'Scenario Int-13.55'!O9</f>
        <v>0.71550890760944619</v>
      </c>
      <c r="Y6" s="65">
        <f>'Scenario Int-13.55'!P9</f>
        <v>9.6809832896008835E-2</v>
      </c>
      <c r="Z6" s="82">
        <f>'Scenario Int-13.55'!V9</f>
        <v>223.0949177330896</v>
      </c>
      <c r="AA6" s="64">
        <f>'Scenario Int-13.55'!W9</f>
        <v>3.5137318255250405E-2</v>
      </c>
      <c r="AB6" s="64">
        <f>'Scenario Int-13.55'!X9</f>
        <v>0.79240710823909533</v>
      </c>
      <c r="AC6" s="65">
        <f>'Scenario Int-13.55'!Y9</f>
        <v>0.17245557350565427</v>
      </c>
    </row>
    <row r="7" spans="1:29" x14ac:dyDescent="0.25">
      <c r="A7" s="71">
        <v>3</v>
      </c>
      <c r="B7" s="72" t="s">
        <v>80</v>
      </c>
      <c r="C7" s="63">
        <f>'Scenario 0.55'!D10</f>
        <v>608.5477995911873</v>
      </c>
      <c r="D7" s="64">
        <f>'Scenario 0.55'!E10</f>
        <v>0.152</v>
      </c>
      <c r="E7" s="64">
        <f>'Scenario 0.55'!F10</f>
        <v>0.40350000000000003</v>
      </c>
      <c r="F7" s="65">
        <f>'Scenario 0.55'!G10</f>
        <v>0.44450000000000001</v>
      </c>
      <c r="G7" s="63">
        <f>'Scenario 0.55'!M10</f>
        <v>498.66397148676128</v>
      </c>
      <c r="H7" s="64">
        <f>'Scenario 0.55'!N10</f>
        <v>0.17083275790636651</v>
      </c>
      <c r="I7" s="64">
        <f>'Scenario 0.55'!O10</f>
        <v>0.45753348984946829</v>
      </c>
      <c r="J7" s="65">
        <f>'Scenario 0.55'!P10</f>
        <v>0.37163375224416517</v>
      </c>
      <c r="K7" s="63">
        <f>'Scenario 0.55'!V10</f>
        <v>839.71809962100735</v>
      </c>
      <c r="L7" s="64">
        <f>'Scenario 0.55'!W10</f>
        <v>9.1680129240710825E-2</v>
      </c>
      <c r="M7" s="64">
        <f>'Scenario 0.55'!X10</f>
        <v>0.25403877221324722</v>
      </c>
      <c r="N7" s="65">
        <f>'Scenario 0.55'!Y10</f>
        <v>0.65428109854604199</v>
      </c>
      <c r="P7" s="71">
        <v>3</v>
      </c>
      <c r="Q7" s="72" t="s">
        <v>80</v>
      </c>
      <c r="R7" s="82">
        <f>'Scenario Int-13.55'!D10</f>
        <v>-77.910929020330229</v>
      </c>
      <c r="S7" s="64">
        <f>'Scenario Int-13.55'!E10</f>
        <v>0.27929999999999999</v>
      </c>
      <c r="T7" s="64">
        <f>'Scenario Int-13.55'!F10</f>
        <v>0.52769999999999995</v>
      </c>
      <c r="U7" s="65">
        <f>'Scenario Int-13.55'!G10</f>
        <v>0.193</v>
      </c>
      <c r="V7" s="82">
        <f>'Scenario Int-13.55'!M10</f>
        <v>-137.04525925925924</v>
      </c>
      <c r="W7" s="64">
        <f>'Scenario Int-13.55'!N10</f>
        <v>0.31584035354232842</v>
      </c>
      <c r="X7" s="64">
        <f>'Scenario Int-13.55'!O10</f>
        <v>0.5275514431708328</v>
      </c>
      <c r="Y7" s="65">
        <f>'Scenario Int-13.55'!P10</f>
        <v>0.15660820328683883</v>
      </c>
      <c r="Z7" s="82">
        <f>'Scenario Int-13.55'!V10</f>
        <v>127.59976542137284</v>
      </c>
      <c r="AA7" s="64">
        <f>'Scenario Int-13.55'!W10</f>
        <v>0.15468497576736673</v>
      </c>
      <c r="AB7" s="64">
        <f>'Scenario Int-13.55'!X10</f>
        <v>0.55250403877221321</v>
      </c>
      <c r="AC7" s="65">
        <f>'Scenario Int-13.55'!Y10</f>
        <v>0.29281098546042006</v>
      </c>
    </row>
    <row r="8" spans="1:29" ht="15.75" thickBot="1" x14ac:dyDescent="0.3">
      <c r="A8" s="73">
        <v>4</v>
      </c>
      <c r="B8" s="74" t="s">
        <v>81</v>
      </c>
      <c r="C8" s="66">
        <f>'Scenario 0.55'!D11</f>
        <v>542.57851465902399</v>
      </c>
      <c r="D8" s="67">
        <f>'Scenario 0.55'!E11</f>
        <v>0.25979999999999998</v>
      </c>
      <c r="E8" s="67">
        <f>'Scenario 0.55'!F11</f>
        <v>0.15970000000000001</v>
      </c>
      <c r="F8" s="68">
        <f>'Scenario 0.55'!G11</f>
        <v>0.58050000000000002</v>
      </c>
      <c r="G8" s="66">
        <f>'Scenario 0.55'!M11</f>
        <v>447.06321827411108</v>
      </c>
      <c r="H8" s="67">
        <f>'Scenario 0.55'!N11</f>
        <v>0.29139621599226628</v>
      </c>
      <c r="I8" s="67">
        <f>'Scenario 0.55'!O11</f>
        <v>0.18381439027758595</v>
      </c>
      <c r="J8" s="68">
        <f>'Scenario 0.55'!P11</f>
        <v>0.52478939373014777</v>
      </c>
      <c r="K8" s="66">
        <f>'Scenario 0.55'!V11</f>
        <v>776.73501120573678</v>
      </c>
      <c r="L8" s="67">
        <f>'Scenario 0.55'!W11</f>
        <v>0.16437802907915994</v>
      </c>
      <c r="M8" s="67">
        <f>'Scenario 0.55'!X11</f>
        <v>9.894991922455576E-2</v>
      </c>
      <c r="N8" s="68">
        <f>'Scenario 0.55'!Y11</f>
        <v>0.73667205169628436</v>
      </c>
      <c r="P8" s="73">
        <v>4</v>
      </c>
      <c r="Q8" s="74" t="s">
        <v>81</v>
      </c>
      <c r="R8" s="83">
        <f>'Scenario Int-13.55'!D11</f>
        <v>-66.065394255066735</v>
      </c>
      <c r="S8" s="67">
        <f>'Scenario Int-13.55'!E11</f>
        <v>0.45860000000000001</v>
      </c>
      <c r="T8" s="67">
        <f>'Scenario Int-13.55'!F11</f>
        <v>0.24329999999999999</v>
      </c>
      <c r="U8" s="68">
        <f>'Scenario Int-13.55'!G11</f>
        <v>0.29809999999999998</v>
      </c>
      <c r="V8" s="83">
        <f>'Scenario Int-13.55'!M11</f>
        <v>-110.85350258732224</v>
      </c>
      <c r="W8" s="67">
        <f>'Scenario Int-13.55'!N11</f>
        <v>0.52382267642590807</v>
      </c>
      <c r="X8" s="67">
        <f>'Scenario Int-13.55'!O11</f>
        <v>0.19500069051236013</v>
      </c>
      <c r="Y8" s="68">
        <f>'Scenario Int-13.55'!P11</f>
        <v>0.2811766330617318</v>
      </c>
      <c r="Z8" s="83">
        <f>'Scenario Int-13.55'!V11</f>
        <v>119.09539553752553</v>
      </c>
      <c r="AA8" s="67">
        <f>'Scenario Int-13.55'!W11</f>
        <v>0.24474959612277866</v>
      </c>
      <c r="AB8" s="67">
        <f>'Scenario Int-13.55'!X11</f>
        <v>0.42447495961227788</v>
      </c>
      <c r="AC8" s="68">
        <f>'Scenario Int-13.55'!Y11</f>
        <v>0.33077544426494343</v>
      </c>
    </row>
    <row r="9" spans="1:29" x14ac:dyDescent="0.25">
      <c r="A9" s="79"/>
      <c r="B9" s="79"/>
      <c r="C9" s="79"/>
      <c r="D9" s="79"/>
      <c r="E9" s="79"/>
      <c r="F9" s="79"/>
      <c r="G9" s="79"/>
      <c r="H9" s="79"/>
      <c r="I9" s="79"/>
      <c r="J9" s="79"/>
      <c r="K9" s="79"/>
      <c r="L9" s="79"/>
      <c r="M9" s="79"/>
      <c r="N9" s="79"/>
      <c r="P9" s="79"/>
      <c r="Q9" s="79"/>
      <c r="R9" s="79"/>
      <c r="S9" s="79"/>
      <c r="T9" s="79"/>
      <c r="U9" s="79"/>
      <c r="V9" s="79"/>
      <c r="W9" s="79"/>
      <c r="X9" s="79"/>
      <c r="Y9" s="79"/>
      <c r="Z9" s="79"/>
      <c r="AA9" s="79"/>
      <c r="AB9" s="79"/>
      <c r="AC9" s="79"/>
    </row>
    <row r="10" spans="1:29" ht="15.75" thickBot="1" x14ac:dyDescent="0.3">
      <c r="A10" s="79"/>
      <c r="B10" s="79"/>
      <c r="C10" s="79"/>
      <c r="D10" s="79"/>
      <c r="E10" s="79"/>
      <c r="F10" s="79"/>
      <c r="G10" s="79"/>
      <c r="H10" s="79"/>
      <c r="I10" s="79"/>
      <c r="J10" s="79"/>
      <c r="K10" s="79"/>
      <c r="L10" s="79"/>
      <c r="M10" s="79"/>
      <c r="N10" s="79"/>
      <c r="P10" s="79"/>
      <c r="Q10" s="79"/>
      <c r="R10" s="79"/>
      <c r="S10" s="79"/>
      <c r="T10" s="79"/>
      <c r="U10" s="79"/>
      <c r="V10" s="79"/>
      <c r="W10" s="79"/>
      <c r="X10" s="79"/>
      <c r="Y10" s="79"/>
      <c r="Z10" s="79"/>
      <c r="AA10" s="79"/>
      <c r="AB10" s="79"/>
      <c r="AC10" s="79"/>
    </row>
    <row r="11" spans="1:29" ht="24.75" customHeight="1" thickBot="1" x14ac:dyDescent="0.3">
      <c r="A11" s="239" t="s">
        <v>174</v>
      </c>
      <c r="B11" s="240"/>
      <c r="C11" s="241" t="s">
        <v>86</v>
      </c>
      <c r="D11" s="242"/>
      <c r="E11" s="242"/>
      <c r="F11" s="243"/>
      <c r="G11" s="241" t="s">
        <v>85</v>
      </c>
      <c r="H11" s="242"/>
      <c r="I11" s="242"/>
      <c r="J11" s="243"/>
      <c r="K11" s="244"/>
      <c r="L11" s="244"/>
      <c r="M11" s="244"/>
      <c r="N11" s="244"/>
      <c r="P11" s="239" t="s">
        <v>213</v>
      </c>
      <c r="Q11" s="240"/>
      <c r="R11" s="241" t="s">
        <v>86</v>
      </c>
      <c r="S11" s="242"/>
      <c r="T11" s="242"/>
      <c r="U11" s="243"/>
      <c r="V11" s="241" t="s">
        <v>85</v>
      </c>
      <c r="W11" s="242"/>
      <c r="X11" s="242"/>
      <c r="Y11" s="243"/>
      <c r="Z11" s="244"/>
      <c r="AA11" s="244"/>
      <c r="AB11" s="244"/>
      <c r="AC11" s="244"/>
    </row>
    <row r="12" spans="1:29" x14ac:dyDescent="0.25">
      <c r="A12" s="80"/>
      <c r="B12" s="81"/>
      <c r="C12" s="249" t="s">
        <v>83</v>
      </c>
      <c r="D12" s="25" t="s">
        <v>1</v>
      </c>
      <c r="E12" s="26" t="s">
        <v>2</v>
      </c>
      <c r="F12" s="61" t="s">
        <v>1</v>
      </c>
      <c r="G12" s="249" t="s">
        <v>83</v>
      </c>
      <c r="H12" s="25" t="s">
        <v>1</v>
      </c>
      <c r="I12" s="26" t="s">
        <v>2</v>
      </c>
      <c r="J12" s="61" t="s">
        <v>1</v>
      </c>
      <c r="K12" s="245"/>
      <c r="L12" s="75"/>
      <c r="M12" s="76"/>
      <c r="N12" s="75"/>
      <c r="P12" s="80"/>
      <c r="Q12" s="81"/>
      <c r="R12" s="249" t="s">
        <v>83</v>
      </c>
      <c r="S12" s="25" t="s">
        <v>1</v>
      </c>
      <c r="T12" s="26" t="s">
        <v>2</v>
      </c>
      <c r="U12" s="61" t="s">
        <v>1</v>
      </c>
      <c r="V12" s="249" t="s">
        <v>83</v>
      </c>
      <c r="W12" s="25" t="s">
        <v>1</v>
      </c>
      <c r="X12" s="26" t="s">
        <v>2</v>
      </c>
      <c r="Y12" s="61" t="s">
        <v>1</v>
      </c>
      <c r="Z12" s="245"/>
      <c r="AA12" s="75"/>
      <c r="AB12" s="76"/>
      <c r="AC12" s="75"/>
    </row>
    <row r="13" spans="1:29" x14ac:dyDescent="0.25">
      <c r="A13" s="250" t="s">
        <v>77</v>
      </c>
      <c r="B13" s="251"/>
      <c r="C13" s="250"/>
      <c r="D13" s="27" t="s">
        <v>5</v>
      </c>
      <c r="E13" s="27" t="s">
        <v>6</v>
      </c>
      <c r="F13" s="62" t="s">
        <v>7</v>
      </c>
      <c r="G13" s="250"/>
      <c r="H13" s="27" t="s">
        <v>5</v>
      </c>
      <c r="I13" s="27" t="s">
        <v>6</v>
      </c>
      <c r="J13" s="62" t="s">
        <v>7</v>
      </c>
      <c r="K13" s="246"/>
      <c r="L13" s="75"/>
      <c r="M13" s="75"/>
      <c r="N13" s="75"/>
      <c r="P13" s="250" t="s">
        <v>77</v>
      </c>
      <c r="Q13" s="251"/>
      <c r="R13" s="250"/>
      <c r="S13" s="27" t="s">
        <v>5</v>
      </c>
      <c r="T13" s="27" t="s">
        <v>6</v>
      </c>
      <c r="U13" s="62" t="s">
        <v>7</v>
      </c>
      <c r="V13" s="250"/>
      <c r="W13" s="27" t="s">
        <v>5</v>
      </c>
      <c r="X13" s="27" t="s">
        <v>6</v>
      </c>
      <c r="Y13" s="62" t="s">
        <v>7</v>
      </c>
      <c r="Z13" s="246"/>
      <c r="AA13" s="75"/>
      <c r="AB13" s="75"/>
      <c r="AC13" s="75"/>
    </row>
    <row r="14" spans="1:29" x14ac:dyDescent="0.25">
      <c r="A14" s="69">
        <v>1</v>
      </c>
      <c r="B14" s="70" t="s">
        <v>78</v>
      </c>
      <c r="C14" s="63">
        <f>'Scenario 0.55'!M23</f>
        <v>479.20732544378666</v>
      </c>
      <c r="D14" s="64">
        <f>'Scenario 0.55'!N23</f>
        <v>0.10584810796507012</v>
      </c>
      <c r="E14" s="64">
        <f>'Scenario 0.55'!O23</f>
        <v>0.77639587192378934</v>
      </c>
      <c r="F14" s="65">
        <f>'Scenario 0.55'!P23</f>
        <v>0.11775602011114052</v>
      </c>
      <c r="G14" s="63">
        <f>'Scenario 0.55'!M38</f>
        <v>426.03571891191694</v>
      </c>
      <c r="H14" s="64">
        <f>'Scenario 0.55'!N38</f>
        <v>0.2073945696129405</v>
      </c>
      <c r="I14" s="64">
        <f>'Scenario 0.55'!O38</f>
        <v>0.55401502021952631</v>
      </c>
      <c r="J14" s="65">
        <f>'Scenario 0.55'!P38</f>
        <v>0.23859041016753321</v>
      </c>
      <c r="K14" s="78"/>
      <c r="L14" s="77"/>
      <c r="M14" s="77"/>
      <c r="N14" s="77"/>
      <c r="P14" s="69">
        <v>1</v>
      </c>
      <c r="Q14" s="70" t="s">
        <v>78</v>
      </c>
      <c r="R14" s="82">
        <f>'Scenario Int-13.55'!M23</f>
        <v>-674.47889070146789</v>
      </c>
      <c r="S14" s="64">
        <f>'Scenario Int-13.55'!N23</f>
        <v>0.13733792008467849</v>
      </c>
      <c r="T14" s="64">
        <f>'Scenario Int-13.55'!O23</f>
        <v>0.84308017994178353</v>
      </c>
      <c r="U14" s="65">
        <f>'Scenario Int-13.55'!P23</f>
        <v>1.9581899973537972E-2</v>
      </c>
      <c r="V14" s="82">
        <f>'Scenario Int-13.55'!M38</f>
        <v>-27.183608666215292</v>
      </c>
      <c r="W14" s="64">
        <f>'Scenario Int-13.55'!N38</f>
        <v>0.20710571923743501</v>
      </c>
      <c r="X14" s="64">
        <f>'Scenario Int-13.55'!O38</f>
        <v>0.67504332755632579</v>
      </c>
      <c r="Y14" s="65">
        <f>'Scenario Int-13.55'!P38</f>
        <v>0.11785095320623917</v>
      </c>
      <c r="Z14" s="78"/>
      <c r="AA14" s="77"/>
      <c r="AB14" s="77"/>
      <c r="AC14" s="77"/>
    </row>
    <row r="15" spans="1:29" x14ac:dyDescent="0.25">
      <c r="A15" s="69">
        <v>2</v>
      </c>
      <c r="B15" s="70" t="s">
        <v>79</v>
      </c>
      <c r="C15" s="63">
        <f>'Scenario 0.55'!M24</f>
        <v>531.75851711026701</v>
      </c>
      <c r="D15" s="64">
        <f>'Scenario 0.55'!N24</f>
        <v>9.5792537708388456E-2</v>
      </c>
      <c r="E15" s="64">
        <f>'Scenario 0.55'!O24</f>
        <v>0.7216194760518656</v>
      </c>
      <c r="F15" s="65">
        <f>'Scenario 0.55'!P24</f>
        <v>0.18258798623974595</v>
      </c>
      <c r="G15" s="63">
        <f>'Scenario 0.55'!M39</f>
        <v>483.19426180513989</v>
      </c>
      <c r="H15" s="64">
        <f>'Scenario 0.55'!N39</f>
        <v>0.18746389370306182</v>
      </c>
      <c r="I15" s="64">
        <f>'Scenario 0.55'!O39</f>
        <v>0.51675332177931832</v>
      </c>
      <c r="J15" s="65">
        <f>'Scenario 0.55'!P39</f>
        <v>0.29578278451761986</v>
      </c>
      <c r="K15" s="78"/>
      <c r="L15" s="77"/>
      <c r="M15" s="77"/>
      <c r="N15" s="77"/>
      <c r="P15" s="69">
        <v>2</v>
      </c>
      <c r="Q15" s="70" t="s">
        <v>79</v>
      </c>
      <c r="R15" s="82">
        <f>'Scenario Int-13.55'!M24</f>
        <v>-513.00571253071246</v>
      </c>
      <c r="S15" s="64">
        <f>'Scenario Int-13.55'!N24</f>
        <v>0.15506747816882774</v>
      </c>
      <c r="T15" s="64">
        <f>'Scenario Int-13.55'!O24</f>
        <v>0.79015612595924845</v>
      </c>
      <c r="U15" s="65">
        <f>'Scenario Int-13.55'!P24</f>
        <v>5.4776395871923789E-2</v>
      </c>
      <c r="V15" s="82">
        <f>'Scenario Int-13.55'!M39</f>
        <v>-1.0448630136986361</v>
      </c>
      <c r="W15" s="64">
        <f>'Scenario Int-13.55'!N39</f>
        <v>0.22328134026574234</v>
      </c>
      <c r="X15" s="64">
        <f>'Scenario Int-13.55'!O39</f>
        <v>0.63402657423454656</v>
      </c>
      <c r="Y15" s="65">
        <f>'Scenario Int-13.55'!P39</f>
        <v>0.14269208549971116</v>
      </c>
      <c r="Z15" s="78"/>
      <c r="AA15" s="77"/>
      <c r="AB15" s="77"/>
      <c r="AC15" s="77"/>
    </row>
    <row r="16" spans="1:29" x14ac:dyDescent="0.25">
      <c r="A16" s="71">
        <v>3</v>
      </c>
      <c r="B16" s="72" t="s">
        <v>80</v>
      </c>
      <c r="C16" s="63">
        <f>'Scenario 0.55'!M25</f>
        <v>510.61592074592045</v>
      </c>
      <c r="D16" s="64">
        <f>'Scenario 0.55'!N25</f>
        <v>0.12013760254035459</v>
      </c>
      <c r="E16" s="64">
        <f>'Scenario 0.55'!O25</f>
        <v>0.54591161682984923</v>
      </c>
      <c r="F16" s="65">
        <f>'Scenario 0.55'!P25</f>
        <v>0.33395078062979622</v>
      </c>
      <c r="G16" s="63">
        <f>'Scenario 0.55'!M40</f>
        <v>489.39202531645674</v>
      </c>
      <c r="H16" s="64">
        <f>'Scenario 0.55'!N40</f>
        <v>0.22616984402079723</v>
      </c>
      <c r="I16" s="64">
        <f>'Scenario 0.55'!O40</f>
        <v>0.36106296938186022</v>
      </c>
      <c r="J16" s="65">
        <f>'Scenario 0.55'!P40</f>
        <v>0.41276718659734257</v>
      </c>
      <c r="K16" s="78"/>
      <c r="L16" s="77"/>
      <c r="M16" s="77"/>
      <c r="N16" s="77"/>
      <c r="P16" s="71">
        <v>3</v>
      </c>
      <c r="Q16" s="72" t="s">
        <v>80</v>
      </c>
      <c r="R16" s="82">
        <f>'Scenario Int-13.55'!M25</f>
        <v>-348.51356484762579</v>
      </c>
      <c r="S16" s="64">
        <f>'Scenario Int-13.55'!N25</f>
        <v>0.25985710505424714</v>
      </c>
      <c r="T16" s="64">
        <f>'Scenario Int-13.55'!O25</f>
        <v>0.63350092617094478</v>
      </c>
      <c r="U16" s="65">
        <f>'Scenario Int-13.55'!P25</f>
        <v>0.10664196877480815</v>
      </c>
      <c r="V16" s="82">
        <f>'Scenario Int-13.55'!M40</f>
        <v>-11.092629801604035</v>
      </c>
      <c r="W16" s="64">
        <f>'Scenario Int-13.55'!N40</f>
        <v>0.37694974003466203</v>
      </c>
      <c r="X16" s="64">
        <f>'Scenario Int-13.55'!O40</f>
        <v>0.41190063547082617</v>
      </c>
      <c r="Y16" s="65">
        <f>'Scenario Int-13.55'!P40</f>
        <v>0.21114962449451186</v>
      </c>
      <c r="Z16" s="78"/>
      <c r="AA16" s="77"/>
      <c r="AB16" s="77"/>
      <c r="AC16" s="77"/>
    </row>
    <row r="17" spans="1:29" ht="15.75" thickBot="1" x14ac:dyDescent="0.3">
      <c r="A17" s="73">
        <v>4</v>
      </c>
      <c r="B17" s="74" t="s">
        <v>81</v>
      </c>
      <c r="C17" s="66">
        <f>'Scenario 0.55'!M26</f>
        <v>418.56558033161787</v>
      </c>
      <c r="D17" s="67">
        <f>'Scenario 0.55'!N26</f>
        <v>0.30934109552791744</v>
      </c>
      <c r="E17" s="67">
        <f>'Scenario 0.55'!O26</f>
        <v>7.4358295845461719E-2</v>
      </c>
      <c r="F17" s="68">
        <f>'Scenario 0.55'!P26</f>
        <v>0.61630060862662084</v>
      </c>
      <c r="G17" s="66">
        <f>'Scenario 0.55'!M41</f>
        <v>488.39188225538982</v>
      </c>
      <c r="H17" s="67">
        <f>'Scenario 0.55'!N41</f>
        <v>0.27180820335066436</v>
      </c>
      <c r="I17" s="67">
        <f>'Scenario 0.55'!O41</f>
        <v>0.30329289428076256</v>
      </c>
      <c r="J17" s="68">
        <f>'Scenario 0.55'!P41</f>
        <v>0.42489890236857308</v>
      </c>
      <c r="K17" s="78"/>
      <c r="L17" s="77"/>
      <c r="M17" s="77"/>
      <c r="N17" s="77"/>
      <c r="P17" s="73">
        <v>4</v>
      </c>
      <c r="Q17" s="74" t="s">
        <v>81</v>
      </c>
      <c r="R17" s="83">
        <f>'Scenario Int-13.55'!M26</f>
        <v>-152.07417974322397</v>
      </c>
      <c r="S17" s="67">
        <f>'Scenario Int-13.55'!N26</f>
        <v>0.59857105054247151</v>
      </c>
      <c r="T17" s="67">
        <f>'Scenario Int-13.55'!O26</f>
        <v>7.9650701243715316E-2</v>
      </c>
      <c r="U17" s="68">
        <f>'Scenario Int-13.55'!P26</f>
        <v>0.32177824821381318</v>
      </c>
      <c r="V17" s="83">
        <f>'Scenario Int-13.55'!M41</f>
        <v>-56.923501306457631</v>
      </c>
      <c r="W17" s="67">
        <f>'Scenario Int-13.55'!N41</f>
        <v>0.44222992489890239</v>
      </c>
      <c r="X17" s="67">
        <f>'Scenario Int-13.55'!O41</f>
        <v>0.32091276718659734</v>
      </c>
      <c r="Y17" s="68">
        <f>'Scenario Int-13.55'!P41</f>
        <v>0.2368573079145003</v>
      </c>
      <c r="Z17" s="78"/>
      <c r="AA17" s="77"/>
      <c r="AB17" s="77"/>
      <c r="AC17" s="77"/>
    </row>
    <row r="18" spans="1:29" x14ac:dyDescent="0.25">
      <c r="A18" s="79"/>
      <c r="B18" s="79"/>
      <c r="C18" s="79"/>
      <c r="D18" s="79"/>
      <c r="E18" s="79"/>
      <c r="F18" s="79"/>
      <c r="G18" s="79"/>
      <c r="H18" s="79"/>
      <c r="I18" s="79"/>
      <c r="J18" s="79"/>
      <c r="K18" s="79"/>
      <c r="L18" s="79"/>
      <c r="M18" s="79"/>
      <c r="N18" s="79"/>
      <c r="P18" s="79"/>
      <c r="Q18" s="79"/>
      <c r="R18" s="79"/>
      <c r="S18" s="79"/>
      <c r="T18" s="79"/>
      <c r="U18" s="79"/>
      <c r="V18" s="79"/>
      <c r="W18" s="79"/>
      <c r="X18" s="79"/>
      <c r="Y18" s="79"/>
      <c r="Z18" s="79"/>
      <c r="AA18" s="79"/>
      <c r="AB18" s="79"/>
      <c r="AC18" s="79"/>
    </row>
    <row r="19" spans="1:29" ht="15.75" thickBot="1" x14ac:dyDescent="0.3">
      <c r="A19" s="79"/>
      <c r="B19" s="79"/>
      <c r="C19" s="79"/>
      <c r="D19" s="79"/>
      <c r="E19" s="79"/>
      <c r="F19" s="79"/>
      <c r="G19" s="79"/>
      <c r="H19" s="79"/>
      <c r="I19" s="79"/>
      <c r="J19" s="79"/>
      <c r="K19" s="79"/>
      <c r="L19" s="79"/>
      <c r="M19" s="79"/>
      <c r="N19" s="79"/>
      <c r="P19" s="79"/>
      <c r="Q19" s="79"/>
      <c r="R19" s="79"/>
      <c r="S19" s="79"/>
      <c r="T19" s="79"/>
      <c r="U19" s="79"/>
      <c r="V19" s="79"/>
      <c r="W19" s="79"/>
      <c r="X19" s="79"/>
      <c r="Y19" s="79"/>
      <c r="Z19" s="79"/>
      <c r="AA19" s="79"/>
      <c r="AB19" s="79"/>
      <c r="AC19" s="79"/>
    </row>
    <row r="20" spans="1:29" ht="24.75" customHeight="1" thickBot="1" x14ac:dyDescent="0.3">
      <c r="A20" s="239" t="s">
        <v>174</v>
      </c>
      <c r="B20" s="240"/>
      <c r="C20" s="241" t="s">
        <v>87</v>
      </c>
      <c r="D20" s="242"/>
      <c r="E20" s="242"/>
      <c r="F20" s="243"/>
      <c r="G20" s="241" t="s">
        <v>88</v>
      </c>
      <c r="H20" s="242"/>
      <c r="I20" s="242"/>
      <c r="J20" s="243"/>
      <c r="K20" s="79"/>
      <c r="L20" s="79"/>
      <c r="M20" s="79"/>
      <c r="N20" s="79"/>
      <c r="P20" s="239" t="s">
        <v>213</v>
      </c>
      <c r="Q20" s="240"/>
      <c r="R20" s="241" t="s">
        <v>87</v>
      </c>
      <c r="S20" s="242"/>
      <c r="T20" s="242"/>
      <c r="U20" s="243"/>
      <c r="V20" s="241" t="s">
        <v>88</v>
      </c>
      <c r="W20" s="242"/>
      <c r="X20" s="242"/>
      <c r="Y20" s="243"/>
      <c r="Z20" s="79"/>
      <c r="AA20" s="79"/>
      <c r="AB20" s="79"/>
      <c r="AC20" s="79"/>
    </row>
    <row r="21" spans="1:29" x14ac:dyDescent="0.25">
      <c r="A21" s="80"/>
      <c r="B21" s="81"/>
      <c r="C21" s="249" t="s">
        <v>83</v>
      </c>
      <c r="D21" s="25" t="s">
        <v>1</v>
      </c>
      <c r="E21" s="26" t="s">
        <v>2</v>
      </c>
      <c r="F21" s="61" t="s">
        <v>1</v>
      </c>
      <c r="G21" s="249" t="s">
        <v>83</v>
      </c>
      <c r="H21" s="25" t="s">
        <v>1</v>
      </c>
      <c r="I21" s="26" t="s">
        <v>2</v>
      </c>
      <c r="J21" s="61" t="s">
        <v>1</v>
      </c>
      <c r="K21" s="79"/>
      <c r="L21" s="79"/>
      <c r="M21" s="79"/>
      <c r="N21" s="79"/>
      <c r="P21" s="80"/>
      <c r="Q21" s="81"/>
      <c r="R21" s="249" t="s">
        <v>83</v>
      </c>
      <c r="S21" s="25" t="s">
        <v>1</v>
      </c>
      <c r="T21" s="26" t="s">
        <v>2</v>
      </c>
      <c r="U21" s="61" t="s">
        <v>1</v>
      </c>
      <c r="V21" s="249" t="s">
        <v>83</v>
      </c>
      <c r="W21" s="25" t="s">
        <v>1</v>
      </c>
      <c r="X21" s="26" t="s">
        <v>2</v>
      </c>
      <c r="Y21" s="61" t="s">
        <v>1</v>
      </c>
      <c r="Z21" s="79"/>
      <c r="AA21" s="79"/>
      <c r="AB21" s="79"/>
      <c r="AC21" s="79"/>
    </row>
    <row r="22" spans="1:29" x14ac:dyDescent="0.25">
      <c r="A22" s="250" t="s">
        <v>77</v>
      </c>
      <c r="B22" s="251"/>
      <c r="C22" s="250"/>
      <c r="D22" s="27" t="s">
        <v>5</v>
      </c>
      <c r="E22" s="27" t="s">
        <v>6</v>
      </c>
      <c r="F22" s="62" t="s">
        <v>7</v>
      </c>
      <c r="G22" s="250"/>
      <c r="H22" s="27" t="s">
        <v>5</v>
      </c>
      <c r="I22" s="27" t="s">
        <v>6</v>
      </c>
      <c r="J22" s="62" t="s">
        <v>7</v>
      </c>
      <c r="K22" s="79"/>
      <c r="L22" s="79"/>
      <c r="M22" s="79"/>
      <c r="N22" s="79"/>
      <c r="P22" s="250" t="s">
        <v>77</v>
      </c>
      <c r="Q22" s="251"/>
      <c r="R22" s="250"/>
      <c r="S22" s="27" t="s">
        <v>5</v>
      </c>
      <c r="T22" s="27" t="s">
        <v>6</v>
      </c>
      <c r="U22" s="62" t="s">
        <v>7</v>
      </c>
      <c r="V22" s="250"/>
      <c r="W22" s="27" t="s">
        <v>5</v>
      </c>
      <c r="X22" s="27" t="s">
        <v>6</v>
      </c>
      <c r="Y22" s="62" t="s">
        <v>7</v>
      </c>
      <c r="Z22" s="79"/>
      <c r="AA22" s="79"/>
      <c r="AB22" s="79"/>
      <c r="AC22" s="79"/>
    </row>
    <row r="23" spans="1:29" x14ac:dyDescent="0.25">
      <c r="A23" s="69">
        <v>1</v>
      </c>
      <c r="B23" s="70" t="s">
        <v>78</v>
      </c>
      <c r="C23" s="63">
        <f>'Scenario 0.55'!V23</f>
        <v>1369.0064415584402</v>
      </c>
      <c r="D23" s="64">
        <f>'Scenario 0.55'!W23</f>
        <v>2.0134228187919462E-2</v>
      </c>
      <c r="E23" s="64">
        <f>'Scenario 0.55'!X23</f>
        <v>0.71290082028337065</v>
      </c>
      <c r="F23" s="65">
        <f>'Scenario 0.55'!Y23</f>
        <v>0.26696495152870992</v>
      </c>
      <c r="G23" s="63">
        <f>'Scenario 0.55'!V38</f>
        <v>1157.9492055267701</v>
      </c>
      <c r="H23" s="64">
        <f>'Scenario 0.55'!W38</f>
        <v>1.4977973568281937E-2</v>
      </c>
      <c r="I23" s="64">
        <f>'Scenario 0.55'!X38</f>
        <v>0.4898678414096917</v>
      </c>
      <c r="J23" s="65">
        <f>'Scenario 0.55'!Y38</f>
        <v>0.49515418502202641</v>
      </c>
      <c r="K23" s="79"/>
      <c r="L23" s="79"/>
      <c r="M23" s="79"/>
      <c r="N23" s="79"/>
      <c r="P23" s="69">
        <v>1</v>
      </c>
      <c r="Q23" s="70" t="s">
        <v>78</v>
      </c>
      <c r="R23" s="82">
        <f>'Scenario Int-13.55'!V23</f>
        <v>193.22722826086959</v>
      </c>
      <c r="S23" s="64">
        <f>'Scenario Int-13.55'!W23</f>
        <v>1.5659955257270694E-2</v>
      </c>
      <c r="T23" s="64">
        <f>'Scenario Int-13.55'!X23</f>
        <v>0.86502609992542878</v>
      </c>
      <c r="U23" s="65">
        <f>'Scenario Int-13.55'!Y23</f>
        <v>0.11931394481730052</v>
      </c>
      <c r="V23" s="82">
        <f>'Scenario Int-13.55'!V38</f>
        <v>431.31009433962259</v>
      </c>
      <c r="W23" s="64">
        <f>'Scenario Int-13.55'!W38</f>
        <v>3.524229074889868E-3</v>
      </c>
      <c r="X23" s="64">
        <f>'Scenario Int-13.55'!X38</f>
        <v>0.91453744493392064</v>
      </c>
      <c r="Y23" s="65">
        <f>'Scenario Int-13.55'!Y38</f>
        <v>8.1938325991189428E-2</v>
      </c>
      <c r="Z23" s="79"/>
      <c r="AA23" s="79"/>
      <c r="AB23" s="79"/>
      <c r="AC23" s="79"/>
    </row>
    <row r="24" spans="1:29" x14ac:dyDescent="0.25">
      <c r="A24" s="69">
        <v>2</v>
      </c>
      <c r="B24" s="70" t="s">
        <v>79</v>
      </c>
      <c r="C24" s="63">
        <f>'Scenario 0.55'!V24</f>
        <v>1176.3799999999987</v>
      </c>
      <c r="D24" s="64">
        <f>'Scenario 0.55'!W24</f>
        <v>2.3117076808351976E-2</v>
      </c>
      <c r="E24" s="64">
        <f>'Scenario 0.55'!X24</f>
        <v>0.61521252796420578</v>
      </c>
      <c r="F24" s="65">
        <f>'Scenario 0.55'!Y24</f>
        <v>0.36167039522744221</v>
      </c>
      <c r="G24" s="63">
        <f>'Scenario 0.55'!V39</f>
        <v>1125.1635085007747</v>
      </c>
      <c r="H24" s="64">
        <f>'Scenario 0.55'!W39</f>
        <v>2.2026431718061675E-2</v>
      </c>
      <c r="I24" s="64">
        <f>'Scenario 0.55'!X39</f>
        <v>0.42995594713656393</v>
      </c>
      <c r="J24" s="65">
        <f>'Scenario 0.55'!Y39</f>
        <v>0.54801762114537445</v>
      </c>
      <c r="K24" s="79"/>
      <c r="L24" s="79"/>
      <c r="M24" s="79"/>
      <c r="N24" s="79"/>
      <c r="P24" s="69">
        <v>2</v>
      </c>
      <c r="Q24" s="70" t="s">
        <v>79</v>
      </c>
      <c r="R24" s="82">
        <f>'Scenario Int-13.55'!V24</f>
        <v>149.6249861495844</v>
      </c>
      <c r="S24" s="64">
        <f>'Scenario Int-13.55'!W24</f>
        <v>4.9217002237136466E-2</v>
      </c>
      <c r="T24" s="64">
        <f>'Scenario Int-13.55'!X24</f>
        <v>0.73228933631618198</v>
      </c>
      <c r="U24" s="65">
        <f>'Scenario Int-13.55'!Y24</f>
        <v>0.21849366144668159</v>
      </c>
      <c r="V24" s="82">
        <f>'Scenario Int-13.55'!V39</f>
        <v>365.68978494623656</v>
      </c>
      <c r="W24" s="64">
        <f>'Scenario Int-13.55'!W39</f>
        <v>1.8502202643171806E-2</v>
      </c>
      <c r="X24" s="64">
        <f>'Scenario Int-13.55'!X39</f>
        <v>0.86343612334801767</v>
      </c>
      <c r="Y24" s="65">
        <f>'Scenario Int-13.55'!Y39</f>
        <v>0.11806167400881057</v>
      </c>
      <c r="Z24" s="79"/>
      <c r="AA24" s="79"/>
      <c r="AB24" s="79"/>
      <c r="AC24" s="79"/>
    </row>
    <row r="25" spans="1:29" x14ac:dyDescent="0.25">
      <c r="A25" s="71">
        <v>3</v>
      </c>
      <c r="B25" s="72" t="s">
        <v>80</v>
      </c>
      <c r="C25" s="63">
        <f>'Scenario 0.55'!V25</f>
        <v>783.37775210084067</v>
      </c>
      <c r="D25" s="64">
        <f>'Scenario 0.55'!W25</f>
        <v>7.755406413124534E-2</v>
      </c>
      <c r="E25" s="64">
        <f>'Scenario 0.55'!X25</f>
        <v>0.29008202833706187</v>
      </c>
      <c r="F25" s="65">
        <f>'Scenario 0.55'!Y25</f>
        <v>0.6323639075316928</v>
      </c>
      <c r="G25" s="63">
        <f>'Scenario 0.55'!V40</f>
        <v>899.64660335195549</v>
      </c>
      <c r="H25" s="64">
        <f>'Scenario 0.55'!W40</f>
        <v>0.10837004405286343</v>
      </c>
      <c r="I25" s="64">
        <f>'Scenario 0.55'!X40</f>
        <v>0.21145374449339205</v>
      </c>
      <c r="J25" s="65">
        <f>'Scenario 0.55'!Y40</f>
        <v>0.68017621145374452</v>
      </c>
      <c r="K25" s="79"/>
      <c r="L25" s="79"/>
      <c r="M25" s="79"/>
      <c r="N25" s="79"/>
      <c r="P25" s="71">
        <v>3</v>
      </c>
      <c r="Q25" s="72" t="s">
        <v>80</v>
      </c>
      <c r="R25" s="82">
        <f>'Scenario Int-13.55'!V25</f>
        <v>-29.691318242343591</v>
      </c>
      <c r="S25" s="64">
        <f>'Scenario Int-13.55'!W25</f>
        <v>0.22222222222222221</v>
      </c>
      <c r="T25" s="64">
        <f>'Scenario Int-13.55'!X25</f>
        <v>0.4407158836689038</v>
      </c>
      <c r="U25" s="65">
        <f>'Scenario Int-13.55'!Y25</f>
        <v>0.33706189410887399</v>
      </c>
      <c r="V25" s="82">
        <f>'Scenario Int-13.55'!V40</f>
        <v>422.91377499999993</v>
      </c>
      <c r="W25" s="64">
        <f>'Scenario Int-13.55'!W40</f>
        <v>7.4889867841409691E-2</v>
      </c>
      <c r="X25" s="64">
        <f>'Scenario Int-13.55'!X40</f>
        <v>0.68458149779735677</v>
      </c>
      <c r="Y25" s="65">
        <f>'Scenario Int-13.55'!Y40</f>
        <v>0.24052863436123348</v>
      </c>
      <c r="Z25" s="79"/>
      <c r="AA25" s="79"/>
      <c r="AB25" s="79"/>
      <c r="AC25" s="79"/>
    </row>
    <row r="26" spans="1:29" ht="15.75" thickBot="1" x14ac:dyDescent="0.3">
      <c r="A26" s="73">
        <v>4</v>
      </c>
      <c r="B26" s="74" t="s">
        <v>81</v>
      </c>
      <c r="C26" s="66">
        <f>'Scenario 0.55'!V26</f>
        <v>677.24706201550509</v>
      </c>
      <c r="D26" s="67">
        <f>'Scenario 0.55'!W26</f>
        <v>0.17151379567486949</v>
      </c>
      <c r="E26" s="67">
        <f>'Scenario 0.55'!X26</f>
        <v>3.8031319910514561E-2</v>
      </c>
      <c r="F26" s="68">
        <f>'Scenario 0.55'!Y26</f>
        <v>0.79045488441461598</v>
      </c>
      <c r="G26" s="66">
        <f>'Scenario 0.55'!V41</f>
        <v>913.12125398512251</v>
      </c>
      <c r="H26" s="67">
        <f>'Scenario 0.55'!W41</f>
        <v>0.15594713656387665</v>
      </c>
      <c r="I26" s="67">
        <f>'Scenario 0.55'!X41</f>
        <v>0.1709251101321585</v>
      </c>
      <c r="J26" s="68">
        <f>'Scenario 0.55'!Y41</f>
        <v>0.67312775330396479</v>
      </c>
      <c r="K26" s="79"/>
      <c r="L26" s="79"/>
      <c r="M26" s="79"/>
      <c r="N26" s="79"/>
      <c r="P26" s="73">
        <v>4</v>
      </c>
      <c r="Q26" s="74" t="s">
        <v>81</v>
      </c>
      <c r="R26" s="83">
        <f>'Scenario Int-13.55'!V26</f>
        <v>-99.710011737089076</v>
      </c>
      <c r="S26" s="67">
        <f>'Scenario Int-13.55'!W26</f>
        <v>0.29455630126771065</v>
      </c>
      <c r="T26" s="67">
        <f>'Scenario Int-13.55'!X26</f>
        <v>0.36614466815809105</v>
      </c>
      <c r="U26" s="68">
        <f>'Scenario Int-13.55'!Y26</f>
        <v>0.33929903057419836</v>
      </c>
      <c r="V26" s="83">
        <f>'Scenario Int-13.55'!V41</f>
        <v>416.41948963317395</v>
      </c>
      <c r="W26" s="67">
        <f>'Scenario Int-13.55'!W41</f>
        <v>0.18590308370044054</v>
      </c>
      <c r="X26" s="67">
        <f>'Scenario Int-13.55'!X41</f>
        <v>0.4933920704845815</v>
      </c>
      <c r="Y26" s="68">
        <f>'Scenario Int-13.55'!Y41</f>
        <v>0.32070484581497799</v>
      </c>
      <c r="Z26" s="79"/>
      <c r="AA26" s="79"/>
      <c r="AB26" s="79"/>
      <c r="AC26" s="79"/>
    </row>
    <row r="27" spans="1:29" ht="15.75" thickBot="1" x14ac:dyDescent="0.3">
      <c r="A27" s="79"/>
      <c r="B27" s="79"/>
      <c r="C27" s="79"/>
      <c r="D27" s="79"/>
      <c r="E27" s="79"/>
      <c r="F27" s="79"/>
      <c r="G27" s="79"/>
      <c r="H27" s="79"/>
      <c r="I27" s="79"/>
      <c r="J27" s="79"/>
      <c r="K27" s="79"/>
      <c r="L27" s="79"/>
      <c r="M27" s="79"/>
      <c r="N27" s="79"/>
      <c r="P27" s="79"/>
      <c r="Q27" s="79"/>
      <c r="R27" s="79"/>
      <c r="S27" s="79"/>
      <c r="T27" s="79"/>
      <c r="U27" s="79"/>
      <c r="V27" s="79"/>
      <c r="W27" s="79"/>
      <c r="X27" s="79"/>
      <c r="Y27" s="79"/>
      <c r="Z27" s="79"/>
      <c r="AA27" s="79"/>
      <c r="AB27" s="79"/>
      <c r="AC27" s="79"/>
    </row>
    <row r="28" spans="1:29" ht="24.75" customHeight="1" thickBot="1" x14ac:dyDescent="0.3">
      <c r="A28" s="239" t="s">
        <v>174</v>
      </c>
      <c r="B28" s="240"/>
      <c r="C28" s="241" t="s">
        <v>89</v>
      </c>
      <c r="D28" s="242"/>
      <c r="E28" s="242"/>
      <c r="F28" s="243"/>
      <c r="G28" s="241" t="s">
        <v>23</v>
      </c>
      <c r="H28" s="242"/>
      <c r="I28" s="242"/>
      <c r="J28" s="243"/>
      <c r="K28" s="79"/>
      <c r="L28" s="79"/>
      <c r="M28" s="79"/>
      <c r="N28" s="79"/>
      <c r="P28" s="239" t="s">
        <v>213</v>
      </c>
      <c r="Q28" s="240"/>
      <c r="R28" s="241" t="s">
        <v>89</v>
      </c>
      <c r="S28" s="242"/>
      <c r="T28" s="242"/>
      <c r="U28" s="243"/>
      <c r="V28" s="241" t="s">
        <v>23</v>
      </c>
      <c r="W28" s="242"/>
      <c r="X28" s="242"/>
      <c r="Y28" s="243"/>
      <c r="Z28" s="79"/>
      <c r="AA28" s="79"/>
      <c r="AB28" s="79"/>
      <c r="AC28" s="79"/>
    </row>
    <row r="29" spans="1:29" x14ac:dyDescent="0.25">
      <c r="A29" s="80"/>
      <c r="B29" s="81"/>
      <c r="C29" s="249" t="s">
        <v>83</v>
      </c>
      <c r="D29" s="25" t="s">
        <v>1</v>
      </c>
      <c r="E29" s="26" t="s">
        <v>2</v>
      </c>
      <c r="F29" s="61" t="s">
        <v>1</v>
      </c>
      <c r="G29" s="249" t="s">
        <v>83</v>
      </c>
      <c r="H29" s="25" t="s">
        <v>1</v>
      </c>
      <c r="I29" s="26" t="s">
        <v>2</v>
      </c>
      <c r="J29" s="61" t="s">
        <v>1</v>
      </c>
      <c r="K29" s="79"/>
      <c r="L29" s="79"/>
      <c r="M29" s="79"/>
      <c r="N29" s="79"/>
      <c r="P29" s="80"/>
      <c r="Q29" s="81"/>
      <c r="R29" s="249" t="s">
        <v>83</v>
      </c>
      <c r="S29" s="25" t="s">
        <v>1</v>
      </c>
      <c r="T29" s="26" t="s">
        <v>2</v>
      </c>
      <c r="U29" s="61" t="s">
        <v>1</v>
      </c>
      <c r="V29" s="249" t="s">
        <v>83</v>
      </c>
      <c r="W29" s="25" t="s">
        <v>1</v>
      </c>
      <c r="X29" s="26" t="s">
        <v>2</v>
      </c>
      <c r="Y29" s="61" t="s">
        <v>1</v>
      </c>
      <c r="Z29" s="79"/>
      <c r="AA29" s="79"/>
      <c r="AB29" s="79"/>
      <c r="AC29" s="79"/>
    </row>
    <row r="30" spans="1:29" x14ac:dyDescent="0.25">
      <c r="A30" s="250" t="s">
        <v>77</v>
      </c>
      <c r="B30" s="251"/>
      <c r="C30" s="250"/>
      <c r="D30" s="27" t="s">
        <v>5</v>
      </c>
      <c r="E30" s="27" t="s">
        <v>6</v>
      </c>
      <c r="F30" s="62" t="s">
        <v>7</v>
      </c>
      <c r="G30" s="250"/>
      <c r="H30" s="27" t="s">
        <v>5</v>
      </c>
      <c r="I30" s="27" t="s">
        <v>6</v>
      </c>
      <c r="J30" s="62" t="s">
        <v>7</v>
      </c>
      <c r="K30" s="79"/>
      <c r="L30" s="79"/>
      <c r="M30" s="79"/>
      <c r="N30" s="79"/>
      <c r="P30" s="250" t="s">
        <v>77</v>
      </c>
      <c r="Q30" s="251"/>
      <c r="R30" s="250"/>
      <c r="S30" s="27" t="s">
        <v>5</v>
      </c>
      <c r="T30" s="27" t="s">
        <v>6</v>
      </c>
      <c r="U30" s="62" t="s">
        <v>7</v>
      </c>
      <c r="V30" s="250"/>
      <c r="W30" s="27" t="s">
        <v>5</v>
      </c>
      <c r="X30" s="27" t="s">
        <v>6</v>
      </c>
      <c r="Y30" s="62" t="s">
        <v>7</v>
      </c>
      <c r="Z30" s="79"/>
      <c r="AA30" s="79"/>
      <c r="AB30" s="79"/>
      <c r="AC30" s="79"/>
    </row>
    <row r="31" spans="1:29" x14ac:dyDescent="0.25">
      <c r="A31" s="69">
        <v>1</v>
      </c>
      <c r="B31" s="70" t="s">
        <v>78</v>
      </c>
      <c r="C31" s="63">
        <f>'Scenario 0.55'!D53</f>
        <v>884.86203271028</v>
      </c>
      <c r="D31" s="64">
        <f>'Scenario 0.55'!E53</f>
        <v>0.10240549828178694</v>
      </c>
      <c r="E31" s="64">
        <f>'Scenario 0.55'!F53</f>
        <v>0.70584192439862548</v>
      </c>
      <c r="F31" s="65">
        <f>'Scenario 0.55'!G53</f>
        <v>0.19175257731958764</v>
      </c>
      <c r="G31" s="63">
        <f>'Scenario 0.55'!D68</f>
        <v>591.63514767932475</v>
      </c>
      <c r="H31" s="64">
        <f>'Scenario 0.55'!E68</f>
        <v>0.11411042944785275</v>
      </c>
      <c r="I31" s="64">
        <f>'Scenario 0.55'!F68</f>
        <v>0.70920245398773007</v>
      </c>
      <c r="J31" s="65">
        <f>'Scenario 0.55'!G68</f>
        <v>0.17668711656441718</v>
      </c>
      <c r="K31" s="79"/>
      <c r="L31" s="79"/>
      <c r="M31" s="79"/>
      <c r="N31" s="79"/>
      <c r="P31" s="69">
        <v>1</v>
      </c>
      <c r="Q31" s="70" t="s">
        <v>78</v>
      </c>
      <c r="R31" s="82">
        <f>'Scenario Int-13.55'!D53</f>
        <v>-162.89125391849521</v>
      </c>
      <c r="S31" s="64">
        <f>'Scenario Int-13.55'!E53</f>
        <v>0.13539518900343642</v>
      </c>
      <c r="T31" s="64">
        <f>'Scenario Int-13.55'!F53</f>
        <v>0.806872852233677</v>
      </c>
      <c r="U31" s="65">
        <f>'Scenario Int-13.55'!G53</f>
        <v>5.7731958762886601E-2</v>
      </c>
      <c r="V31" s="82">
        <f>'Scenario Int-13.55'!D68</f>
        <v>-501.69474418604648</v>
      </c>
      <c r="W31" s="64">
        <f>'Scenario Int-13.55'!E68</f>
        <v>0.15337423312883436</v>
      </c>
      <c r="X31" s="64">
        <f>'Scenario Int-13.55'!F68</f>
        <v>0.77668711656441713</v>
      </c>
      <c r="Y31" s="65">
        <f>'Scenario Int-13.55'!G68</f>
        <v>6.9938650306748465E-2</v>
      </c>
      <c r="Z31" s="79"/>
      <c r="AA31" s="79"/>
      <c r="AB31" s="79"/>
      <c r="AC31" s="79"/>
    </row>
    <row r="32" spans="1:29" x14ac:dyDescent="0.25">
      <c r="A32" s="69">
        <v>2</v>
      </c>
      <c r="B32" s="70" t="s">
        <v>79</v>
      </c>
      <c r="C32" s="63">
        <f>'Scenario 0.55'!D54</f>
        <v>890.36009920634888</v>
      </c>
      <c r="D32" s="64">
        <f>'Scenario 0.55'!E54</f>
        <v>9.3470790378006874E-2</v>
      </c>
      <c r="E32" s="64">
        <f>'Scenario 0.55'!F54</f>
        <v>0.65360824742268042</v>
      </c>
      <c r="F32" s="65">
        <f>'Scenario 0.55'!G54</f>
        <v>0.2529209621993127</v>
      </c>
      <c r="G32" s="63">
        <f>'Scenario 0.55'!D69</f>
        <v>611.14233576642357</v>
      </c>
      <c r="H32" s="64">
        <f>'Scenario 0.55'!E69</f>
        <v>0.10920245398773006</v>
      </c>
      <c r="I32" s="64">
        <f>'Scenario 0.55'!F69</f>
        <v>0.66380368098159503</v>
      </c>
      <c r="J32" s="65">
        <f>'Scenario 0.55'!G69</f>
        <v>0.22699386503067484</v>
      </c>
      <c r="K32" s="79"/>
      <c r="L32" s="79"/>
      <c r="M32" s="79"/>
      <c r="N32" s="79"/>
      <c r="P32" s="69">
        <v>2</v>
      </c>
      <c r="Q32" s="70" t="s">
        <v>79</v>
      </c>
      <c r="R32" s="82">
        <f>'Scenario Int-13.55'!D54</f>
        <v>-62.952908163265263</v>
      </c>
      <c r="S32" s="64">
        <f>'Scenario Int-13.55'!E54</f>
        <v>0.15120274914089346</v>
      </c>
      <c r="T32" s="64">
        <f>'Scenario Int-13.55'!F54</f>
        <v>0.75945017182130581</v>
      </c>
      <c r="U32" s="65">
        <f>'Scenario Int-13.55'!G54</f>
        <v>8.9347079037800689E-2</v>
      </c>
      <c r="V32" s="82">
        <f>'Scenario Int-13.55'!D69</f>
        <v>-458.96286274509828</v>
      </c>
      <c r="W32" s="64">
        <f>'Scenario Int-13.55'!E69</f>
        <v>0.18159509202453988</v>
      </c>
      <c r="X32" s="64">
        <f>'Scenario Int-13.55'!F69</f>
        <v>0.72883435582822076</v>
      </c>
      <c r="Y32" s="65">
        <f>'Scenario Int-13.55'!G69</f>
        <v>8.957055214723926E-2</v>
      </c>
      <c r="Z32" s="79"/>
      <c r="AA32" s="79"/>
      <c r="AB32" s="79"/>
      <c r="AC32" s="79"/>
    </row>
    <row r="33" spans="1:29" x14ac:dyDescent="0.25">
      <c r="A33" s="71">
        <v>3</v>
      </c>
      <c r="B33" s="72" t="s">
        <v>80</v>
      </c>
      <c r="C33" s="63">
        <f>'Scenario 0.55'!D55</f>
        <v>770.27441138421818</v>
      </c>
      <c r="D33" s="64">
        <f>'Scenario 0.55'!E55</f>
        <v>0.13402061855670103</v>
      </c>
      <c r="E33" s="64">
        <f>'Scenario 0.55'!F55</f>
        <v>0.46872852233676982</v>
      </c>
      <c r="F33" s="65">
        <f>'Scenario 0.55'!G55</f>
        <v>0.39725085910652919</v>
      </c>
      <c r="G33" s="63">
        <f>'Scenario 0.55'!D70</f>
        <v>592.25930864197528</v>
      </c>
      <c r="H33" s="64">
        <f>'Scenario 0.55'!E70</f>
        <v>0.15828220858895706</v>
      </c>
      <c r="I33" s="64">
        <f>'Scenario 0.55'!F70</f>
        <v>0.50306748466257667</v>
      </c>
      <c r="J33" s="65">
        <f>'Scenario 0.55'!G70</f>
        <v>0.33865030674846625</v>
      </c>
      <c r="K33" s="79"/>
      <c r="L33" s="79"/>
      <c r="M33" s="79"/>
      <c r="N33" s="79"/>
      <c r="P33" s="71">
        <v>3</v>
      </c>
      <c r="Q33" s="72" t="s">
        <v>80</v>
      </c>
      <c r="R33" s="82">
        <f>'Scenario Int-13.55'!D55</f>
        <v>-33.070921248142632</v>
      </c>
      <c r="S33" s="64">
        <f>'Scenario Int-13.55'!E55</f>
        <v>0.26804123711340205</v>
      </c>
      <c r="T33" s="64">
        <f>'Scenario Int-13.55'!F55</f>
        <v>0.56701030927835061</v>
      </c>
      <c r="U33" s="65">
        <f>'Scenario Int-13.55'!G55</f>
        <v>0.16494845360824742</v>
      </c>
      <c r="V33" s="82">
        <f>'Scenario Int-13.55'!D70</f>
        <v>-394.86079710144935</v>
      </c>
      <c r="W33" s="64">
        <f>'Scenario Int-13.55'!E70</f>
        <v>0.31533742331288345</v>
      </c>
      <c r="X33" s="64">
        <f>'Scenario Int-13.55'!F70</f>
        <v>0.53987730061349692</v>
      </c>
      <c r="Y33" s="65">
        <f>'Scenario Int-13.55'!G70</f>
        <v>0.14478527607361963</v>
      </c>
      <c r="Z33" s="79"/>
      <c r="AA33" s="79"/>
      <c r="AB33" s="79"/>
      <c r="AC33" s="79"/>
    </row>
    <row r="34" spans="1:29" ht="15.75" thickBot="1" x14ac:dyDescent="0.3">
      <c r="A34" s="73">
        <v>4</v>
      </c>
      <c r="B34" s="74" t="s">
        <v>81</v>
      </c>
      <c r="C34" s="66">
        <f>'Scenario 0.55'!D56</f>
        <v>723.8115344827587</v>
      </c>
      <c r="D34" s="67">
        <f>'Scenario 0.55'!E56</f>
        <v>0.24467353951890033</v>
      </c>
      <c r="E34" s="67">
        <f>'Scenario 0.55'!F56</f>
        <v>0.20274914089347074</v>
      </c>
      <c r="F34" s="68">
        <f>'Scenario 0.55'!G56</f>
        <v>0.5525773195876289</v>
      </c>
      <c r="G34" s="66">
        <f>'Scenario 0.55'!D71</f>
        <v>673.81874999999991</v>
      </c>
      <c r="H34" s="67">
        <f>'Scenario 0.55'!E71</f>
        <v>0.28957055214723926</v>
      </c>
      <c r="I34" s="67">
        <f>'Scenario 0.55'!F71</f>
        <v>0.25398773006134973</v>
      </c>
      <c r="J34" s="68">
        <f>'Scenario 0.55'!G71</f>
        <v>0.45644171779141102</v>
      </c>
      <c r="K34" s="79"/>
      <c r="L34" s="79"/>
      <c r="M34" s="79"/>
      <c r="N34" s="79"/>
      <c r="P34" s="73">
        <v>4</v>
      </c>
      <c r="Q34" s="74" t="s">
        <v>81</v>
      </c>
      <c r="R34" s="83">
        <f>'Scenario Int-13.55'!D56</f>
        <v>-5.9652315608919473</v>
      </c>
      <c r="S34" s="67">
        <f>'Scenario Int-13.55'!E56</f>
        <v>0.46804123711340206</v>
      </c>
      <c r="T34" s="67">
        <f>'Scenario Int-13.55'!F56</f>
        <v>0.22955326460481101</v>
      </c>
      <c r="U34" s="68">
        <f>'Scenario Int-13.55'!G56</f>
        <v>0.30240549828178692</v>
      </c>
      <c r="V34" s="83">
        <f>'Scenario Int-13.55'!D71</f>
        <v>-250.3998206278024</v>
      </c>
      <c r="W34" s="67">
        <f>'Scenario Int-13.55'!E71</f>
        <v>0.53128834355828225</v>
      </c>
      <c r="X34" s="67">
        <f>'Scenario Int-13.55'!F71</f>
        <v>0.22576687116564412</v>
      </c>
      <c r="Y34" s="68">
        <f>'Scenario Int-13.55'!G71</f>
        <v>0.24294478527607363</v>
      </c>
      <c r="Z34" s="79"/>
      <c r="AA34" s="79"/>
      <c r="AB34" s="79"/>
      <c r="AC34" s="79"/>
    </row>
  </sheetData>
  <mergeCells count="56">
    <mergeCell ref="A30:B30"/>
    <mergeCell ref="P30:Q30"/>
    <mergeCell ref="R28:U28"/>
    <mergeCell ref="V28:Y28"/>
    <mergeCell ref="C29:C30"/>
    <mergeCell ref="G29:G30"/>
    <mergeCell ref="R29:R30"/>
    <mergeCell ref="V29:V30"/>
    <mergeCell ref="A22:B22"/>
    <mergeCell ref="P22:Q22"/>
    <mergeCell ref="A28:B28"/>
    <mergeCell ref="C28:F28"/>
    <mergeCell ref="G28:J28"/>
    <mergeCell ref="P28:Q28"/>
    <mergeCell ref="R20:U20"/>
    <mergeCell ref="V20:Y20"/>
    <mergeCell ref="C21:C22"/>
    <mergeCell ref="G21:G22"/>
    <mergeCell ref="R21:R22"/>
    <mergeCell ref="V21:V22"/>
    <mergeCell ref="A13:B13"/>
    <mergeCell ref="P13:Q13"/>
    <mergeCell ref="A20:B20"/>
    <mergeCell ref="C20:F20"/>
    <mergeCell ref="G20:J20"/>
    <mergeCell ref="P20:Q20"/>
    <mergeCell ref="R11:U11"/>
    <mergeCell ref="V11:Y11"/>
    <mergeCell ref="Z11:AC11"/>
    <mergeCell ref="C12:C13"/>
    <mergeCell ref="G12:G13"/>
    <mergeCell ref="K12:K13"/>
    <mergeCell ref="R12:R13"/>
    <mergeCell ref="V12:V13"/>
    <mergeCell ref="Z12:Z13"/>
    <mergeCell ref="A4:B4"/>
    <mergeCell ref="P4:Q4"/>
    <mergeCell ref="A11:B11"/>
    <mergeCell ref="C11:F11"/>
    <mergeCell ref="G11:J11"/>
    <mergeCell ref="K11:N11"/>
    <mergeCell ref="P11:Q11"/>
    <mergeCell ref="V2:Y2"/>
    <mergeCell ref="Z2:AC2"/>
    <mergeCell ref="C3:C4"/>
    <mergeCell ref="G3:G4"/>
    <mergeCell ref="K3:K4"/>
    <mergeCell ref="R3:R4"/>
    <mergeCell ref="V3:V4"/>
    <mergeCell ref="Z3:Z4"/>
    <mergeCell ref="R2:U2"/>
    <mergeCell ref="A2:B2"/>
    <mergeCell ref="C2:F2"/>
    <mergeCell ref="G2:J2"/>
    <mergeCell ref="K2:N2"/>
    <mergeCell ref="P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Decision Making Parametrics</vt:lpstr>
      <vt:lpstr>Input Parametrics</vt:lpstr>
      <vt:lpstr>Parametric Matrix</vt:lpstr>
      <vt:lpstr>Report Tables</vt:lpstr>
      <vt:lpstr>selected scenarios</vt:lpstr>
      <vt:lpstr>0 vs Int 14</vt:lpstr>
      <vt:lpstr>0.55 vs Int 14.55</vt:lpstr>
      <vt:lpstr>0 vs Int 13</vt:lpstr>
      <vt:lpstr>0.55 vs Int-13.55</vt:lpstr>
      <vt:lpstr>90 % summary</vt:lpstr>
      <vt:lpstr>92 % summary</vt:lpstr>
      <vt:lpstr>95 % summary</vt:lpstr>
      <vt:lpstr>98 % summary</vt:lpstr>
      <vt:lpstr>Scenario 0</vt:lpstr>
      <vt:lpstr>Scenario 0.55</vt:lpstr>
      <vt:lpstr>Scenario Int-11</vt:lpstr>
      <vt:lpstr>Scenario Int-11.55</vt:lpstr>
      <vt:lpstr>Scenario Int-12</vt:lpstr>
      <vt:lpstr>Scenario Int-12.55</vt:lpstr>
      <vt:lpstr>Scenario Int-13</vt:lpstr>
      <vt:lpstr>Scenario Int-13.55</vt:lpstr>
      <vt:lpstr>Scenario Int-14</vt:lpstr>
      <vt:lpstr>Scenario Int-14.55</vt:lpstr>
      <vt:lpstr>Scenario 2</vt:lpstr>
      <vt:lpstr>Scenario 7</vt:lpstr>
      <vt:lpstr>Scenario 24</vt:lpstr>
      <vt:lpstr>Scenario 28</vt:lpstr>
      <vt:lpstr>Scenario 29</vt:lpstr>
      <vt:lpstr>Scenario 30</vt:lpstr>
      <vt:lpstr>Scenario 31</vt:lpstr>
      <vt:lpstr>Scenario 32</vt:lpstr>
      <vt:lpstr>Scenario 33</vt:lpstr>
      <vt:lpstr>Scenario 36</vt:lpstr>
      <vt:lpstr>Scenario F1</vt:lpstr>
      <vt:lpstr>Scenario I2, I6</vt:lpstr>
      <vt:lpstr>Scenario I2, I6, I13</vt:lpstr>
      <vt:lpstr>Scenario I17</vt:lpstr>
      <vt:lpstr>Scenario 39</vt:lpstr>
      <vt:lpstr>Scenario 39.55</vt:lpstr>
      <vt:lpstr>Scenario Int-19</vt:lpstr>
      <vt:lpstr>Scenario Int-20</vt:lpstr>
      <vt:lpstr>Scenario Int-19.55</vt:lpstr>
      <vt:lpstr>Scenario Int-20.55</vt:lpstr>
      <vt:lpstr>Scenario MHGF 0</vt:lpstr>
      <vt:lpstr>Scenario MHGF 1</vt:lpstr>
      <vt:lpstr>Scenario MHGF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Schroeder</dc:creator>
  <cp:lastModifiedBy>Neil Leslie</cp:lastModifiedBy>
  <dcterms:created xsi:type="dcterms:W3CDTF">2015-05-02T16:47:13Z</dcterms:created>
  <dcterms:modified xsi:type="dcterms:W3CDTF">2016-11-16T13:14:27Z</dcterms:modified>
</cp:coreProperties>
</file>